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957" documentId="120_S{2AC9BD13-BADA-5192-A53E-5A8FF88502F6}" xr6:coauthVersionLast="47" xr6:coauthVersionMax="47" xr10:uidLastSave="{E8C3519F-806B-42B8-9957-2BA3D9B2C09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D10" i="3"/>
  <c r="L4" i="4"/>
  <c r="L5" i="4"/>
  <c r="L6" i="4"/>
  <c r="L7" i="4"/>
  <c r="L8" i="4"/>
  <c r="L9" i="4"/>
  <c r="G6" i="5"/>
  <c r="G7" i="5"/>
  <c r="G8" i="5"/>
  <c r="G9" i="5"/>
  <c r="G10" i="5"/>
  <c r="G11" i="5"/>
  <c r="G12" i="5"/>
  <c r="G13" i="5"/>
  <c r="G14" i="5"/>
  <c r="G15" i="5"/>
  <c r="G16" i="5"/>
  <c r="G17" i="5"/>
  <c r="B6" i="5"/>
  <c r="B7" i="5"/>
  <c r="B8" i="5"/>
  <c r="B9" i="5"/>
  <c r="B10" i="5"/>
  <c r="B11" i="5"/>
  <c r="B12" i="5"/>
  <c r="B13" i="5"/>
  <c r="B14" i="5"/>
  <c r="B15" i="5"/>
  <c r="B16" i="5"/>
  <c r="B17" i="5"/>
  <c r="I7" i="5"/>
  <c r="I8" i="5"/>
  <c r="I9" i="5"/>
  <c r="I10" i="5"/>
  <c r="I11" i="5"/>
  <c r="I12" i="5"/>
  <c r="I13" i="5"/>
  <c r="I14" i="5"/>
  <c r="I15" i="5"/>
  <c r="I16" i="5"/>
  <c r="I17" i="5"/>
  <c r="J6" i="5"/>
  <c r="J7" i="5"/>
  <c r="J8" i="5"/>
  <c r="J9" i="5"/>
  <c r="J10" i="5"/>
  <c r="J11" i="5"/>
  <c r="J12" i="5"/>
  <c r="J13" i="5"/>
  <c r="J14" i="5"/>
  <c r="J15" i="5"/>
  <c r="J16" i="5"/>
  <c r="J17" i="5"/>
  <c r="L6" i="5"/>
  <c r="L7" i="5"/>
  <c r="L8" i="5"/>
  <c r="L9" i="5"/>
  <c r="L10" i="5"/>
  <c r="L11" i="5"/>
  <c r="L12" i="5"/>
  <c r="L13" i="5"/>
  <c r="L14" i="5"/>
  <c r="L15" i="5"/>
  <c r="L16" i="5"/>
  <c r="L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G3" i="4"/>
  <c r="B4" i="4"/>
  <c r="G4" i="4"/>
  <c r="I4" i="4"/>
  <c r="J4" i="4"/>
  <c r="B5" i="4"/>
  <c r="G5" i="4"/>
  <c r="I5" i="4"/>
  <c r="J5" i="4"/>
  <c r="B6" i="4"/>
  <c r="G6" i="4"/>
  <c r="I6" i="4"/>
  <c r="J6" i="4"/>
  <c r="G7" i="4"/>
  <c r="I7" i="4"/>
  <c r="J7" i="4"/>
  <c r="B8" i="4"/>
  <c r="G8" i="4"/>
  <c r="I8" i="4"/>
  <c r="J8"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<sst xmlns="http://schemas.openxmlformats.org/spreadsheetml/2006/main" count="180288" uniqueCount="39130">
  <si>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</si>
  <si>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</si>
  <si>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</si>
  <si>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</si>
  <si>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</si>
  <si>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</si>
  <si>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</si>
  <si>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</si>
  <si>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</si>
  <si>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</si>
  <si>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</si>
  <si>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</si>
  <si>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</si>
  <si>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</si>
  <si>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</si>
  <si>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</si>
  <si>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</si>
  <si>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</si>
  <si>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</si>
  <si>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</si>
  <si>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</si>
  <si>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</si>
  <si>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</si>
  <si>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</si>
  <si>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</si>
  <si>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</si>
  <si>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</si>
  <si>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</si>
  <si>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</si>
  <si>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</si>
  <si>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</si>
  <si>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</si>
  <si>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</si>
  <si>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</si>
  <si>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</si>
  <si>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</si>
  <si>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</si>
  <si>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</si>
  <si>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</si>
  <si>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</si>
  <si>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</si>
  <si>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</si>
  <si>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</si>
  <si>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</si>
  <si>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</si>
  <si>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</si>
  <si>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</si>
  <si>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</si>
  <si>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</si>
  <si>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</si>
  <si>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</si>
  <si>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</si>
  <si>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</si>
  <si>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</si>
  <si>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</si>
  <si>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</si>
  <si>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</si>
  <si>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</si>
  <si>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</si>
  <si>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</si>
  <si>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</si>
  <si>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</si>
  <si>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</si>
  <si>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</si>
  <si>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</si>
  <si>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</si>
  <si>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</si>
  <si>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</si>
  <si>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</si>
  <si>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</si>
  <si>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</si>
  <si>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</si>
  <si>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</si>
  <si>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</si>
  <si>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</si>
  <si>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</si>
  <si>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</si>
  <si>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</si>
  <si>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</si>
  <si>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</si>
  <si>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</si>
  <si>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</si>
  <si>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</si>
  <si>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</si>
  <si>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</si>
  <si>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</si>
  <si>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</si>
  <si>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</si>
  <si>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</si>
  <si>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</si>
  <si>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</si>
  <si>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</si>
  <si>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</si>
  <si>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</si>
  <si>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</si>
  <si>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</si>
  <si>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</si>
  <si>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</si>
  <si>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</si>
  <si>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</si>
  <si>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</si>
  <si>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</si>
  <si>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</si>
  <si>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</si>
  <si>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</si>
  <si>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</si>
  <si>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</si>
  <si>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</si>
  <si>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</si>
  <si>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</si>
  <si>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</si>
  <si>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</si>
  <si>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</si>
  <si>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</si>
  <si>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</si>
  <si>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</si>
  <si>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</si>
  <si>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</si>
  <si>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</si>
  <si>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</si>
  <si>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</si>
  <si>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</si>
  <si>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</si>
  <si>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</si>
  <si>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</si>
  <si>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</si>
  <si>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</si>
  <si>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</si>
  <si>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</si>
  <si>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</si>
  <si>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</si>
  <si>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</si>
  <si>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</si>
  <si>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</si>
  <si>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</si>
  <si>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</si>
  <si>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</si>
  <si>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</si>
  <si>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</si>
  <si>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</si>
  <si>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</si>
  <si>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</si>
  <si>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</si>
  <si>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</si>
  <si>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</si>
  <si>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</si>
  <si>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</si>
  <si>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</si>
  <si>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</si>
  <si>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</si>
  <si>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</si>
  <si>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</si>
  <si>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</si>
  <si>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</si>
  <si>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</si>
  <si>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</si>
  <si>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</si>
  <si>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</si>
  <si>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</si>
  <si>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</si>
  <si>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</si>
  <si>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</si>
  <si>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</si>
  <si>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</si>
  <si>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</si>
  <si>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</si>
  <si>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</si>
  <si>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</si>
  <si>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</si>
  <si>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</si>
  <si>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</si>
  <si>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</si>
  <si>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</si>
  <si>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</si>
  <si>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</si>
  <si>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</si>
  <si>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</si>
  <si>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</si>
  <si>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</si>
  <si>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</si>
  <si>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</si>
  <si>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</si>
  <si>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</si>
  <si>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</si>
  <si>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</si>
  <si>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</si>
  <si>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</si>
  <si>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</si>
  <si>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</si>
  <si>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</si>
  <si>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</si>
  <si>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</si>
  <si>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</si>
  <si>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</si>
  <si>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</si>
  <si>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</si>
  <si>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</si>
  <si>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</si>
  <si>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</si>
  <si>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</si>
  <si>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</si>
  <si>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</si>
  <si>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</si>
  <si>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</si>
  <si>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</si>
  <si>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</si>
  <si>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</si>
  <si>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</si>
  <si>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</si>
  <si>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</si>
  <si>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</si>
  <si>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</si>
  <si>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</si>
  <si>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</si>
  <si>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</si>
  <si>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</si>
  <si>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</si>
  <si>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</si>
  <si>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</si>
  <si>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</si>
  <si>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</si>
  <si>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</si>
  <si>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</si>
  <si>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</si>
  <si>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</si>
  <si>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</si>
  <si>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</si>
  <si>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</si>
  <si>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</si>
  <si>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</si>
  <si>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</si>
  <si>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</si>
  <si>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</si>
  <si>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</si>
  <si>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</si>
  <si>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</si>
  <si>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</si>
  <si>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</si>
  <si>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</si>
  <si>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</si>
  <si>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</si>
  <si>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</si>
  <si>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</si>
  <si>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</si>
  <si>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</si>
  <si>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</si>
  <si>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</si>
  <si>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</si>
  <si>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</si>
  <si>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</si>
  <si>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</si>
  <si>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</si>
  <si>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</si>
  <si>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</si>
  <si>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</si>
  <si>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</si>
  <si>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</si>
  <si>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</si>
  <si>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</si>
  <si>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</si>
  <si>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</si>
  <si>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</si>
  <si>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</si>
  <si>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</si>
  <si>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</si>
  <si>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</si>
  <si>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</si>
  <si>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</si>
  <si>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</si>
  <si>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</si>
  <si>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</si>
  <si>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</si>
  <si>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</si>
  <si>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</si>
  <si>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</si>
  <si>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</si>
  <si>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</si>
  <si>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</si>
  <si>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</si>
  <si>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</si>
  <si>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</si>
  <si>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</si>
  <si>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</si>
  <si>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</si>
  <si>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</si>
  <si>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</si>
  <si>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</si>
  <si>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</si>
  <si>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</si>
  <si>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</si>
  <si>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</si>
  <si>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</si>
  <si>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</si>
  <si>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</si>
  <si>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</si>
  <si>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</si>
  <si>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</si>
  <si>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</si>
  <si>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</si>
  <si>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</si>
  <si>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</si>
  <si>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</si>
  <si>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</si>
  <si>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</si>
  <si>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</si>
  <si>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</si>
  <si>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</si>
  <si>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</si>
  <si>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</si>
  <si>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</si>
  <si>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</si>
  <si>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</si>
  <si>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</si>
  <si>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</si>
  <si>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</si>
  <si>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</si>
  <si>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</si>
  <si>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</si>
  <si>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</si>
  <si>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</si>
  <si>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</si>
  <si>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</si>
  <si>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</si>
  <si>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</si>
  <si>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</si>
  <si>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</si>
  <si>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</si>
  <si>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</si>
  <si>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</si>
  <si>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</si>
  <si>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</si>
  <si>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</si>
  <si>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</si>
  <si>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</si>
  <si>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</si>
  <si>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</si>
  <si>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</si>
  <si>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</si>
  <si>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</si>
  <si>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</si>
  <si>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</si>
  <si>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</si>
  <si>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</si>
  <si>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</si>
  <si>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</si>
  <si>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</si>
  <si>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</si>
  <si>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</si>
  <si>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</si>
  <si>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</si>
  <si>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</si>
  <si>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</si>
  <si>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</si>
  <si>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</si>
  <si>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</si>
  <si>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</si>
  <si>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</si>
  <si>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</si>
  <si>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</si>
  <si>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</si>
  <si>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</si>
  <si>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</si>
  <si>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</si>
  <si>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</si>
  <si>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</si>
  <si>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</si>
  <si>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</si>
  <si>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</si>
  <si>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</si>
  <si>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</si>
  <si>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</si>
  <si>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</si>
  <si>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</si>
  <si>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</si>
  <si>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</si>
  <si>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</si>
  <si>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</si>
  <si>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</si>
  <si>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</si>
  <si>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</si>
  <si>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</si>
  <si>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</si>
  <si>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</si>
  <si>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</si>
  <si>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</si>
  <si>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</si>
  <si>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</si>
  <si>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</si>
  <si>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</si>
  <si>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</si>
  <si>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</si>
  <si>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</si>
  <si>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</si>
  <si>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</si>
  <si>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</si>
  <si>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</si>
  <si>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</si>
  <si>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</si>
  <si>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</si>
  <si>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</si>
  <si>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</si>
  <si>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</si>
  <si>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</si>
  <si>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</si>
  <si>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</si>
  <si>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</si>
  <si>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</si>
  <si>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</si>
  <si>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</si>
  <si>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</si>
  <si>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</si>
  <si>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</si>
  <si>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</si>
  <si>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</si>
  <si>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</si>
  <si>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</si>
  <si>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</si>
  <si>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</si>
  <si>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</si>
  <si>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</si>
  <si>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</si>
  <si>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</si>
  <si>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</si>
  <si>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</si>
  <si>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</si>
  <si>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</si>
  <si>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</si>
  <si>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</si>
  <si>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</si>
  <si>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</si>
  <si>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</si>
  <si>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</si>
  <si>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</si>
  <si>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</si>
  <si>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</si>
  <si>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</si>
  <si>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</si>
  <si>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</si>
  <si>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</si>
  <si>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</si>
  <si>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</si>
  <si>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</si>
  <si>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</si>
  <si>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</si>
  <si>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</si>
  <si>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</si>
  <si>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</si>
  <si>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</si>
  <si>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</si>
  <si>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</si>
  <si>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</si>
  <si>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</si>
  <si>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</si>
  <si>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</si>
  <si>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</si>
  <si>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</si>
  <si>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</si>
  <si>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</si>
  <si>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</si>
  <si>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</si>
  <si>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</si>
  <si>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</si>
  <si>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</si>
  <si>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</si>
  <si>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</si>
  <si>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</si>
  <si>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</si>
  <si>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</si>
  <si>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</si>
  <si>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</si>
  <si>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</si>
  <si>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</si>
  <si>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</si>
  <si>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</si>
  <si>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</si>
  <si>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</si>
  <si>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</si>
  <si>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</si>
  <si>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</si>
  <si>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</si>
  <si>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</si>
  <si>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</si>
  <si>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</si>
  <si>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</si>
  <si>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</si>
  <si>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</si>
  <si>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</si>
  <si>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</si>
  <si>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</si>
  <si>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</si>
  <si>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</si>
  <si>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</si>
  <si>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</si>
  <si>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</si>
  <si>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</si>
  <si>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</si>
  <si>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</si>
  <si>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</si>
  <si>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</si>
  <si>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</si>
  <si>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</si>
  <si>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</si>
  <si>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</si>
  <si>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</si>
  <si>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</si>
  <si>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</si>
  <si>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</si>
  <si>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</si>
  <si>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</si>
  <si>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</si>
  <si>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</si>
  <si>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</si>
  <si>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</si>
  <si>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</si>
  <si>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</si>
  <si>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</si>
  <si>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</si>
  <si>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</si>
  <si>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</si>
  <si>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</si>
  <si>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</si>
  <si>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</si>
  <si>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</si>
  <si>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</si>
  <si>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</si>
  <si>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</si>
  <si>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</si>
  <si>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</si>
  <si>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</si>
  <si>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</si>
  <si>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</si>
  <si>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</si>
  <si>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</si>
  <si>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</si>
  <si>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</si>
  <si>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</si>
  <si>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</si>
  <si>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</si>
  <si>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</si>
  <si>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</si>
  <si>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</si>
  <si>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</si>
  <si>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</si>
  <si>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</si>
  <si>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</si>
  <si>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</si>
  <si>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</si>
  <si>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</si>
  <si>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</si>
  <si>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</si>
  <si>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</si>
  <si>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</si>
  <si>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</si>
  <si>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</si>
  <si>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</si>
  <si>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</si>
  <si>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</si>
  <si>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</si>
  <si>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</si>
  <si>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</si>
  <si>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</si>
  <si>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</si>
  <si>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</si>
  <si>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</si>
  <si>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</si>
  <si>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</si>
  <si>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</si>
  <si>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</si>
  <si>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</si>
  <si>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</si>
  <si>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</si>
  <si>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</si>
  <si>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</si>
  <si>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</si>
  <si>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</si>
  <si>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</si>
  <si>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</si>
  <si>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</si>
  <si>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</si>
  <si>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</si>
  <si>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</si>
  <si>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</si>
  <si>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</si>
  <si>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</si>
  <si>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</si>
  <si>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</si>
  <si>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</si>
  <si>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</si>
  <si>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</si>
  <si>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</si>
  <si>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</si>
  <si>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</si>
  <si>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</si>
  <si>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</si>
  <si>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</si>
  <si>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</si>
  <si>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</si>
  <si>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</si>
  <si>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</si>
  <si>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</si>
  <si>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</si>
  <si>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</si>
  <si>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</si>
  <si>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</si>
  <si>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</si>
  <si>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</si>
  <si>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</si>
  <si>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</si>
  <si>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</si>
  <si>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</si>
  <si>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</si>
  <si>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</si>
  <si>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</si>
  <si>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</si>
  <si>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</si>
  <si>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</si>
  <si>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</si>
  <si>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</si>
  <si>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</si>
  <si>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</si>
  <si>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</si>
  <si>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</si>
  <si>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</si>
  <si>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</si>
  <si>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</si>
  <si>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</si>
  <si>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</si>
  <si>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</si>
  <si>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</si>
  <si>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</si>
  <si>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</si>
  <si>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</si>
  <si>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</si>
  <si>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</si>
  <si>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</si>
  <si>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</si>
  <si>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</si>
  <si>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</si>
  <si>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</si>
  <si>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</si>
  <si>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</si>
  <si>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</si>
  <si>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</si>
  <si>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</si>
  <si>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</si>
  <si>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</si>
  <si>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</si>
  <si>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</si>
  <si>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</si>
  <si>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</si>
  <si>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</si>
  <si>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</si>
  <si>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</si>
  <si>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</si>
  <si>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</si>
  <si>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</si>
  <si>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</si>
  <si>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</si>
  <si>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</si>
  <si>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</si>
  <si>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</si>
  <si>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</si>
  <si>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</si>
  <si>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</si>
  <si>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</si>
  <si>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</si>
  <si>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</si>
  <si>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</si>
  <si>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</si>
  <si>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</si>
  <si>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</si>
  <si>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</si>
  <si>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</si>
  <si>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</si>
  <si>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</si>
  <si>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</si>
  <si>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</si>
  <si>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</si>
  <si>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</si>
  <si>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</si>
  <si>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</si>
  <si>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</si>
  <si>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</si>
  <si>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</si>
  <si>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</si>
  <si>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</si>
  <si>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</si>
  <si>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</si>
  <si>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</si>
  <si>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</si>
  <si>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</si>
  <si>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</si>
  <si>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</si>
  <si>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</si>
  <si>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</si>
  <si>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</si>
  <si>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</si>
  <si>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</si>
  <si>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</si>
  <si>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</si>
  <si>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</si>
  <si>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</si>
  <si>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</si>
  <si>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</si>
  <si>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</si>
  <si>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</si>
  <si>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</si>
  <si>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</si>
  <si>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</si>
  <si>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</si>
  <si>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</si>
  <si>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</si>
  <si>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</si>
  <si>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</si>
  <si>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</si>
  <si>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</si>
  <si>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</si>
  <si>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</si>
  <si>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</si>
  <si>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</si>
  <si>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</si>
  <si>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</si>
  <si>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</si>
  <si>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</si>
  <si>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</si>
  <si>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</si>
  <si>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</si>
  <si>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</si>
  <si>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</si>
  <si>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</si>
  <si>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</si>
  <si>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</si>
  <si>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</si>
  <si>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</si>
  <si>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</si>
  <si>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</si>
  <si>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</si>
  <si>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</si>
  <si>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</si>
  <si>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</si>
  <si>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</si>
  <si>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</si>
  <si>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</si>
  <si>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</si>
  <si>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</si>
  <si>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</si>
  <si>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</si>
  <si>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</si>
  <si>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</si>
  <si>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</si>
  <si>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</si>
  <si>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</si>
  <si>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</si>
  <si>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</si>
  <si>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</si>
  <si>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</si>
  <si>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</si>
  <si>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</si>
  <si>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</si>
  <si>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</si>
  <si>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</si>
  <si>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</si>
  <si>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</si>
  <si>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</si>
  <si>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</si>
  <si>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</si>
  <si>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</si>
  <si>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</si>
  <si>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</si>
  <si>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</si>
  <si>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</si>
  <si>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</si>
  <si>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</si>
  <si>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</si>
  <si>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</si>
  <si>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</si>
  <si>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</si>
  <si>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</si>
  <si>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</si>
  <si>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</si>
  <si>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</si>
  <si>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</si>
  <si>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</si>
  <si>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</si>
  <si>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</si>
  <si>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</si>
  <si>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</si>
  <si>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</si>
  <si>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</si>
  <si>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</si>
  <si>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</si>
  <si>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</si>
  <si>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</si>
  <si>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</si>
  <si>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</si>
  <si>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</si>
  <si>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</si>
  <si>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</si>
  <si>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</si>
  <si>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</si>
  <si>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</si>
  <si>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</si>
  <si>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</si>
  <si>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</si>
  <si>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</si>
  <si>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</si>
  <si>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</si>
  <si>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</si>
  <si>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</si>
  <si>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</si>
  <si>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</si>
  <si>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</si>
  <si>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</si>
  <si>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</si>
  <si>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</si>
  <si>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</si>
  <si>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</si>
  <si>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</si>
  <si>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</si>
  <si>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</si>
  <si>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</si>
  <si>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</si>
  <si>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</si>
  <si>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</si>
  <si>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</si>
  <si>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</si>
  <si>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</si>
  <si>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</si>
  <si>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</si>
  <si>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</si>
  <si>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</si>
  <si>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</si>
  <si>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</si>
  <si>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</si>
  <si>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</si>
  <si>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</si>
  <si>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</si>
  <si>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</si>
  <si>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</si>
  <si>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</si>
  <si>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</si>
  <si>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</si>
  <si>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</si>
  <si>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</si>
  <si>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</si>
  <si>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</si>
  <si>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</si>
  <si>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</si>
  <si>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</si>
  <si>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</si>
  <si>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</si>
  <si>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</si>
  <si>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</si>
  <si>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</si>
  <si>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</si>
  <si>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</si>
  <si>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</si>
  <si>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</si>
  <si>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</si>
  <si>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</si>
  <si>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</si>
  <si>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</si>
  <si>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</si>
  <si>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</si>
  <si>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</si>
  <si>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</si>
  <si>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</si>
  <si>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</si>
  <si>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</si>
  <si>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</si>
  <si>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</si>
  <si>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</si>
  <si>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</si>
  <si>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</si>
  <si>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</si>
  <si>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</si>
  <si>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</si>
  <si>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</si>
  <si>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</si>
  <si>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</si>
  <si>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</si>
  <si>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</si>
  <si>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</si>
  <si>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</si>
  <si>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</si>
  <si>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</si>
  <si>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</si>
  <si>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</si>
  <si>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</si>
  <si>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</si>
  <si>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</si>
  <si>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</si>
  <si>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</si>
  <si>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</si>
  <si>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</si>
  <si>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</si>
  <si>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</si>
  <si>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</si>
  <si>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</si>
  <si>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</si>
  <si>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</si>
  <si>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</si>
  <si>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</si>
  <si>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</si>
  <si>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</si>
  <si>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</si>
  <si>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</si>
  <si>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</si>
  <si>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</si>
  <si>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</si>
  <si>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</si>
  <si>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</si>
  <si>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</si>
  <si>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</si>
  <si>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</si>
  <si>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</si>
  <si>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</si>
  <si>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</si>
  <si>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</si>
  <si>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</si>
  <si>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</si>
  <si>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</si>
  <si>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</si>
  <si>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</si>
  <si>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</si>
  <si>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</si>
  <si>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</si>
  <si>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</si>
  <si>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</si>
  <si>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</si>
  <si>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</si>
  <si>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</si>
  <si>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</si>
  <si>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</si>
  <si>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</si>
  <si>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</si>
  <si>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</si>
  <si>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</si>
  <si>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</si>
  <si>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</si>
  <si>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</si>
  <si>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</si>
  <si>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</si>
  <si>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</si>
  <si>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</si>
  <si>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</si>
  <si>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</si>
  <si>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</si>
  <si>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</si>
  <si>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</si>
  <si>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</si>
  <si>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</si>
  <si>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</si>
  <si>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</si>
  <si>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</si>
  <si>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</si>
  <si>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</si>
  <si>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</si>
  <si>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</si>
  <si>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</si>
  <si>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</si>
  <si>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</si>
  <si>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</si>
  <si>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</si>
  <si>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</si>
  <si>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</si>
  <si>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</si>
  <si>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</si>
  <si>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</si>
  <si>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</si>
  <si>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</si>
  <si>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</si>
  <si>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</si>
  <si>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</si>
  <si>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</si>
  <si>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</si>
  <si>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</si>
  <si>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</si>
  <si>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</si>
  <si>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</si>
  <si>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</si>
  <si>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</si>
  <si>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</si>
  <si>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</si>
  <si>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</si>
  <si>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</si>
  <si>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</si>
  <si>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</si>
  <si>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</si>
  <si>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</si>
  <si>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</si>
  <si>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</si>
  <si>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</si>
  <si>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</si>
  <si>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</si>
  <si>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</si>
  <si>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</si>
  <si>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</si>
  <si>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</si>
  <si>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</si>
  <si>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</si>
  <si>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</si>
  <si>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</si>
  <si>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</si>
  <si>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</si>
  <si>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</si>
  <si>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</si>
  <si>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</si>
  <si>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</si>
  <si>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</si>
  <si>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</si>
  <si>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</si>
  <si>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</si>
  <si>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</si>
  <si>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</si>
  <si>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</si>
  <si>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</si>
  <si>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</si>
  <si>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</si>
  <si>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</si>
  <si>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</si>
  <si>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</si>
  <si>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</si>
  <si>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</si>
  <si>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</si>
  <si>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</si>
  <si>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</si>
  <si>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</si>
  <si>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</si>
  <si>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</si>
  <si>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</si>
  <si>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</si>
  <si>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</si>
  <si>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</si>
  <si>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</si>
  <si>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</si>
  <si>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</si>
  <si>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</si>
  <si>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</si>
  <si>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</si>
  <si>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</si>
  <si>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</si>
  <si>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</si>
  <si>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</si>
  <si>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</si>
  <si>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</si>
  <si>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</si>
  <si>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</si>
  <si>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</si>
  <si>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</si>
  <si>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</si>
  <si>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</si>
  <si>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</si>
  <si>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</si>
  <si>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</si>
  <si>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</si>
  <si>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</si>
  <si>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</si>
  <si>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</si>
  <si>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</si>
  <si>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</si>
  <si>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</si>
  <si>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</si>
  <si>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</si>
  <si>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</si>
  <si>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</si>
  <si>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</si>
  <si>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</si>
  <si>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</si>
  <si>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</si>
  <si>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</si>
  <si>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</si>
  <si>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</si>
  <si>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</si>
  <si>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</si>
  <si>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</si>
  <si>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</si>
  <si>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</si>
  <si>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</si>
  <si>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</si>
  <si>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</si>
  <si>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</si>
  <si>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</si>
  <si>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</si>
  <si>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</si>
  <si>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</si>
  <si>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</si>
  <si>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</si>
  <si>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</si>
  <si>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</si>
  <si>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</si>
  <si>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</si>
  <si>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</si>
  <si>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</si>
  <si>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</si>
  <si>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</si>
  <si>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</si>
  <si>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</si>
  <si>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</si>
  <si>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</si>
  <si>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</si>
  <si>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</si>
  <si>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</si>
  <si>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</si>
  <si>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</si>
  <si>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</si>
  <si>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</si>
  <si>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</si>
  <si>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</si>
  <si>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</si>
  <si>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</si>
  <si>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</si>
  <si>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</si>
  <si>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</si>
  <si>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</si>
  <si>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</si>
  <si>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</si>
  <si>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</si>
  <si>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</si>
  <si>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</si>
  <si>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</si>
  <si>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</si>
  <si>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</si>
  <si>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</si>
  <si>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</si>
  <si>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</si>
  <si>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</si>
  <si>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</si>
  <si>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</si>
  <si>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</si>
  <si>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</si>
  <si>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</si>
  <si>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</si>
  <si>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</si>
  <si>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</si>
  <si>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</si>
  <si>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</si>
  <si>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</si>
  <si>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</si>
  <si>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</si>
  <si>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</si>
  <si>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</si>
  <si>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</si>
  <si>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</si>
  <si>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</si>
  <si>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</si>
  <si>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</si>
  <si>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</si>
  <si>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</si>
  <si>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</si>
  <si>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</si>
  <si>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</si>
  <si>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</si>
  <si>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</si>
  <si>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</si>
  <si>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</si>
  <si>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</si>
  <si>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</si>
  <si>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</si>
  <si>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</si>
  <si>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</si>
  <si>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</si>
  <si>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</si>
  <si>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</si>
  <si>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</si>
  <si>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</si>
  <si>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</si>
  <si>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</si>
  <si>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</si>
  <si>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</si>
  <si>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</si>
  <si>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</si>
  <si>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</si>
  <si>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</si>
  <si>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</si>
  <si>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</si>
  <si>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</si>
  <si>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</si>
  <si>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</si>
  <si>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</si>
  <si>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</si>
  <si>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</si>
  <si>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</si>
  <si>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</si>
  <si>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</si>
  <si>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</si>
  <si>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</si>
  <si>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</si>
  <si>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</si>
  <si>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</si>
  <si>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</si>
  <si>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</si>
  <si>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</si>
  <si>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</si>
  <si>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</si>
  <si>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</si>
  <si>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</si>
  <si>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</si>
  <si>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</si>
  <si>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</si>
  <si>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</si>
  <si>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</si>
  <si>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</si>
  <si>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</si>
  <si>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</si>
  <si>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</si>
  <si>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</si>
  <si>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</si>
  <si>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</si>
  <si>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</si>
  <si>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</si>
  <si>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</si>
  <si>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</si>
  <si>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</si>
  <si>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</si>
  <si>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</si>
  <si>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</si>
  <si>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</si>
  <si>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</si>
  <si>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</si>
  <si>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</si>
  <si>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</si>
  <si>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</si>
  <si>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</si>
  <si>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</si>
  <si>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</si>
  <si>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</si>
  <si>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</si>
  <si>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</si>
  <si>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</si>
  <si>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</si>
  <si>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</si>
  <si>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</si>
  <si>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</si>
  <si>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</si>
  <si>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</si>
  <si>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</si>
  <si>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</si>
  <si>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</si>
  <si>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</si>
  <si>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</si>
  <si>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</si>
  <si>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</si>
  <si>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</si>
  <si>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</si>
  <si>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</si>
  <si>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</si>
  <si>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</si>
  <si>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</si>
  <si>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</si>
  <si>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</si>
  <si>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</si>
  <si>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</si>
  <si>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</si>
  <si>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</si>
  <si>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</si>
  <si>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</si>
  <si>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</si>
  <si>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</si>
  <si>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</si>
  <si>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</si>
  <si>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</si>
  <si>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</si>
  <si>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</si>
  <si>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</si>
  <si>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</si>
  <si>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</si>
  <si>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</si>
  <si>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</si>
  <si>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</si>
  <si>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</si>
  <si>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</si>
  <si>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</si>
  <si>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</si>
  <si>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</si>
  <si>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</si>
  <si>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</si>
  <si>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</si>
  <si>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</si>
  <si>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</si>
  <si>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</si>
  <si>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</si>
  <si>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</si>
  <si>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</si>
  <si>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</si>
  <si>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</si>
  <si>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</si>
  <si>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</si>
  <si>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</si>
  <si>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</si>
  <si>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</si>
  <si>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</si>
  <si>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</si>
  <si>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</si>
  <si>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</si>
  <si>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</si>
  <si>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</si>
  <si>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</si>
  <si>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</si>
  <si>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</si>
  <si>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</si>
  <si>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</si>
  <si>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</si>
  <si>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</si>
  <si>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</si>
  <si>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</si>
  <si>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</si>
  <si>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</si>
  <si>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</si>
  <si>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</si>
  <si>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</si>
  <si>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</si>
  <si>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</si>
  <si>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</si>
  <si>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</si>
  <si>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</si>
  <si>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</si>
  <si>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</si>
  <si>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</si>
  <si>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</si>
  <si>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</si>
  <si>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</si>
  <si>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</si>
  <si>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</si>
  <si>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</si>
  <si>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</si>
  <si>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</si>
  <si>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</si>
  <si>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</si>
  <si>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</si>
  <si>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</si>
  <si>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</si>
  <si>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</si>
  <si>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</si>
  <si>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</si>
  <si>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</si>
  <si>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</si>
  <si>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</si>
  <si>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</si>
  <si>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</si>
  <si>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</si>
  <si>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</si>
  <si>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</si>
  <si>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</si>
  <si>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</si>
  <si>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</si>
  <si>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</si>
  <si>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</si>
  <si>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</si>
  <si>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</si>
  <si>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</si>
  <si>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</si>
  <si>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</si>
  <si>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</si>
  <si>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</si>
  <si>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</si>
  <si>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</si>
  <si>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</si>
  <si>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</si>
  <si>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</si>
  <si>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</si>
  <si>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</si>
  <si>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</si>
  <si>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</si>
  <si>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</si>
  <si>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</si>
  <si>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</si>
  <si>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</si>
  <si>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</si>
  <si>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</si>
  <si>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</si>
  <si>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</si>
  <si>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</si>
  <si>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</si>
  <si>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</si>
  <si>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</si>
  <si>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</si>
  <si>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</si>
  <si>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</si>
  <si>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</si>
  <si>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</si>
  <si>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</si>
  <si>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</si>
  <si>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</si>
  <si>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</si>
  <si>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</si>
  <si>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</si>
  <si>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</si>
  <si>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</si>
  <si>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</si>
  <si>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</si>
  <si>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</si>
  <si>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</si>
  <si>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</si>
  <si>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</si>
  <si>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</si>
  <si>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</si>
  <si>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</si>
  <si>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</si>
  <si>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</si>
  <si>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</si>
  <si>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</si>
  <si>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</si>
  <si>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</si>
  <si>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</si>
  <si>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</si>
  <si>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</si>
  <si>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</si>
  <si>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</si>
  <si>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</si>
  <si>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</si>
  <si>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</si>
  <si>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</si>
  <si>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</si>
  <si>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</si>
  <si>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</si>
  <si>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</si>
  <si>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</si>
  <si>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</si>
  <si>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</si>
  <si>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</si>
  <si>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</si>
  <si>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</si>
  <si>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</si>
  <si>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</si>
  <si>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</si>
  <si>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</si>
  <si>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</si>
  <si>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</si>
  <si>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</si>
  <si>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</si>
  <si>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</si>
  <si>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</si>
  <si>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</si>
  <si>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</si>
  <si>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</si>
  <si>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</si>
  <si>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</si>
  <si>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</si>
  <si>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</si>
  <si>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</si>
  <si>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</si>
  <si>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</si>
  <si>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</si>
  <si>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</si>
  <si>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</si>
  <si>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</si>
  <si>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</si>
  <si>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</si>
  <si>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</si>
  <si>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</si>
  <si>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</si>
  <si>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</si>
  <si>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</si>
  <si>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</si>
  <si>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</si>
  <si>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</si>
  <si>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</si>
  <si>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</si>
  <si>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</si>
  <si>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</si>
  <si>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</si>
  <si>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</si>
  <si>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</si>
  <si>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</si>
  <si>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</si>
  <si>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</si>
  <si>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</si>
  <si>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</si>
  <si>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</si>
  <si>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</si>
  <si>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</si>
  <si>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</si>
  <si>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</si>
  <si>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</si>
  <si>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</si>
  <si>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</si>
  <si>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</si>
  <si>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</si>
  <si>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</si>
  <si>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</si>
  <si>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</si>
  <si>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</si>
  <si>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</si>
  <si>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</si>
  <si>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</si>
  <si>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</si>
  <si>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</si>
  <si>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</si>
  <si>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</si>
  <si>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</si>
  <si>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</si>
  <si>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</si>
  <si>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</si>
  <si>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</si>
  <si>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</si>
  <si>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</si>
  <si>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</si>
  <si>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</si>
  <si>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</si>
  <si>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</si>
  <si>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</si>
  <si>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</si>
  <si>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</si>
  <si>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</si>
  <si>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</si>
  <si>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</si>
  <si>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</si>
  <si>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</si>
  <si>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</si>
  <si>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</si>
  <si>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</si>
  <si>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</si>
  <si>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</si>
  <si>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</si>
  <si>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</si>
  <si>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</si>
  <si>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</si>
  <si>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</si>
  <si>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</si>
  <si>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</si>
  <si>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</si>
  <si>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</si>
  <si>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</si>
  <si>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</si>
  <si>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</si>
  <si>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</si>
  <si>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</si>
  <si>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</si>
  <si>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</si>
  <si>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</si>
  <si>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</si>
  <si>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</si>
  <si>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</si>
  <si>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</si>
  <si>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</si>
  <si>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</si>
  <si>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</si>
  <si>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</si>
  <si>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</si>
  <si>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</si>
  <si>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</si>
  <si>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</si>
  <si>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</si>
  <si>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</si>
  <si>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</si>
  <si>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</si>
  <si>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</si>
  <si>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</si>
  <si>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</si>
  <si>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</si>
  <si>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</si>
  <si>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</si>
  <si>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</si>
  <si>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</si>
  <si>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</si>
  <si>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</si>
  <si>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</si>
  <si>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</si>
  <si>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</si>
  <si>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</si>
  <si>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</si>
  <si>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</si>
  <si>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</si>
  <si>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</si>
  <si>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</si>
  <si>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</si>
  <si>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</si>
  <si>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</si>
  <si>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</si>
  <si>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</si>
  <si>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</si>
  <si>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</si>
  <si>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</si>
  <si>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</si>
  <si>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</si>
  <si>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</si>
  <si>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</si>
  <si>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</si>
  <si>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</si>
  <si>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</si>
  <si>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</si>
  <si>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</si>
  <si>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</si>
  <si>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</si>
  <si>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</si>
  <si>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</si>
  <si>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</si>
  <si>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</si>
  <si>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</si>
  <si>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</si>
  <si>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</si>
  <si>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</si>
  <si>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</si>
  <si>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</si>
  <si>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</si>
  <si>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</si>
  <si>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</si>
  <si>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</si>
  <si>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</si>
  <si>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</si>
  <si>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</si>
  <si>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</si>
  <si>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</si>
  <si>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</si>
  <si>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</si>
  <si>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</si>
  <si>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</si>
  <si>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</si>
  <si>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</si>
  <si>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</si>
  <si>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</si>
  <si>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</si>
  <si>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</si>
  <si>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</si>
  <si>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</si>
  <si>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</si>
  <si>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</si>
  <si>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</si>
  <si>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</si>
  <si>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</si>
  <si>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</si>
  <si>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</si>
  <si>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</si>
  <si>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</si>
  <si>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</si>
  <si>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</si>
  <si>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</si>
  <si>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</si>
  <si>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</si>
  <si>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</si>
  <si>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</si>
  <si>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</si>
  <si>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</si>
  <si>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</si>
  <si>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</si>
  <si>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</si>
  <si>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</si>
  <si>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</si>
  <si>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</si>
  <si>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</si>
  <si>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</si>
  <si>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</si>
  <si>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</si>
  <si>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</si>
  <si>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</si>
  <si>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</si>
  <si>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</si>
  <si>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</si>
  <si>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</si>
  <si>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</si>
  <si>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</si>
  <si>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</si>
  <si>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</si>
  <si>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</si>
  <si>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</si>
  <si>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</si>
  <si>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</si>
  <si>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</si>
  <si>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</si>
  <si>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</si>
  <si>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</si>
  <si>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</si>
  <si>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</si>
  <si>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</si>
  <si>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</si>
  <si>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</si>
  <si>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</si>
  <si>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</si>
  <si>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</si>
  <si>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</si>
  <si>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</si>
  <si>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</si>
  <si>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</si>
  <si>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</si>
  <si>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</si>
  <si>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</si>
  <si>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</si>
  <si>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</si>
  <si>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</si>
  <si>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</si>
  <si>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</si>
  <si>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</si>
  <si>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</si>
  <si>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</si>
  <si>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</si>
  <si>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</si>
  <si>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</si>
  <si>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</si>
  <si>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</si>
  <si>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</si>
  <si>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</si>
  <si>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</si>
  <si>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</si>
  <si>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</si>
  <si>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</si>
  <si>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</si>
  <si>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</si>
  <si>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</si>
  <si>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</si>
  <si>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</si>
  <si>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</si>
  <si>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</si>
  <si>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</si>
  <si>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</si>
  <si>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</si>
  <si>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</si>
  <si>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</si>
  <si>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</si>
  <si>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</si>
  <si>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</si>
  <si>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</si>
  <si>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</si>
  <si>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</si>
  <si>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</si>
  <si>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</si>
  <si>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</si>
  <si>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</si>
  <si>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</si>
  <si>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</si>
  <si>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</si>
  <si>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</si>
  <si>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</si>
  <si>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</si>
  <si>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</si>
  <si>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</si>
  <si>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</si>
  <si>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</si>
  <si>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</si>
  <si>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</si>
  <si>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</si>
  <si>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</si>
  <si>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</si>
  <si>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</si>
  <si>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</si>
  <si>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</si>
  <si>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</si>
  <si>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</si>
  <si>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</si>
  <si>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</si>
  <si>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</si>
  <si>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</si>
  <si>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</si>
  <si>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</si>
  <si>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</si>
  <si>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</si>
  <si>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</si>
  <si>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</si>
  <si>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</si>
  <si>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</si>
  <si>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</si>
  <si>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</si>
  <si>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</si>
  <si>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</si>
  <si>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</si>
  <si>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</si>
  <si>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</si>
  <si>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</si>
  <si>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</si>
  <si>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</si>
  <si>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</si>
  <si>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</si>
  <si>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</si>
  <si>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</si>
  <si>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</si>
  <si>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</si>
  <si>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</si>
  <si>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</si>
  <si>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</si>
  <si>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</si>
  <si>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</si>
  <si>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</si>
  <si>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</si>
  <si>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</si>
  <si>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</si>
  <si>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</si>
  <si>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</si>
  <si>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</si>
  <si>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</si>
  <si>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</si>
  <si>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</si>
  <si>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</si>
  <si>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</si>
  <si>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</si>
  <si>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</si>
  <si>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</si>
  <si>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</si>
  <si>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</si>
  <si>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</si>
  <si>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</si>
  <si>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</si>
  <si>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</si>
  <si>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</si>
  <si>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</si>
  <si>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</si>
  <si>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</si>
  <si>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</si>
  <si>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</si>
  <si>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</si>
  <si>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</si>
  <si>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</si>
  <si>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</si>
  <si>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</si>
  <si>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</si>
  <si>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</si>
  <si>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</si>
  <si>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</si>
  <si>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</si>
  <si>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</si>
  <si>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</si>
  <si>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</si>
  <si>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</si>
  <si>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</si>
  <si>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</si>
  <si>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</si>
  <si>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</si>
  <si>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</si>
  <si>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</si>
  <si>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</si>
  <si>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</si>
  <si>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</si>
  <si>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</si>
  <si>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</si>
  <si>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</si>
  <si>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</si>
  <si>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</si>
  <si>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</si>
  <si>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</si>
  <si>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</si>
  <si>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</si>
  <si>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</si>
  <si>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</si>
  <si>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</si>
  <si>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</si>
  <si>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</si>
  <si>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</si>
  <si>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</si>
  <si>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</si>
  <si>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</si>
  <si>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</si>
  <si>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</si>
  <si>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</si>
  <si>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</si>
  <si>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</si>
  <si>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</si>
  <si>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</si>
  <si>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</si>
  <si>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</si>
  <si>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</si>
  <si>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</si>
  <si>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</si>
  <si>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</si>
  <si>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</si>
  <si>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</si>
  <si>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</si>
  <si>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</si>
  <si>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</si>
  <si>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</si>
  <si>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</si>
  <si>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</si>
  <si>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</si>
  <si>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</si>
  <si>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</si>
  <si>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</si>
  <si>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</si>
  <si>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</si>
  <si>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</si>
  <si>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</si>
  <si>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</si>
  <si>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</si>
  <si>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</si>
  <si>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</si>
  <si>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</si>
  <si>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</si>
  <si>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</si>
  <si>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</si>
  <si>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</si>
  <si>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</si>
  <si>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</si>
  <si>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</si>
  <si>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</si>
  <si>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</si>
  <si>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</si>
  <si>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</si>
  <si>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</si>
  <si>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</si>
  <si>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</si>
  <si>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</si>
  <si>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</si>
  <si>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</si>
  <si>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</si>
  <si>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</si>
  <si>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</si>
  <si>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</si>
  <si>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</si>
  <si>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</si>
  <si>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</si>
  <si>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</si>
  <si>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</si>
  <si>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</si>
  <si>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</si>
  <si>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</si>
  <si>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</si>
  <si>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</si>
  <si>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</si>
  <si>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</si>
  <si>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</si>
  <si>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</si>
  <si>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</si>
  <si>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</si>
  <si>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</si>
  <si>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</si>
  <si>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</si>
  <si>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</si>
  <si>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</si>
  <si>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</si>
  <si>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</si>
  <si>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</si>
  <si>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</si>
  <si>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</si>
  <si>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</si>
  <si>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</si>
  <si>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</si>
  <si>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</si>
  <si>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</si>
  <si>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</si>
  <si>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</si>
  <si>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</si>
  <si>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</si>
  <si>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</si>
  <si>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</si>
  <si>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</si>
  <si>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</si>
  <si>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</si>
  <si>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</si>
  <si>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</si>
  <si>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</si>
  <si>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</si>
  <si>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</si>
  <si>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</si>
  <si>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</si>
  <si>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</si>
  <si>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</si>
  <si>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</si>
  <si>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</si>
  <si>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</si>
  <si>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</si>
  <si>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</si>
  <si>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</si>
  <si>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</si>
  <si>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</si>
  <si>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</si>
  <si>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</si>
  <si>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</si>
  <si>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</si>
  <si>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</si>
  <si>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</si>
  <si>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</si>
  <si>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</si>
  <si>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</si>
  <si>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</si>
  <si>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</si>
  <si>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</si>
  <si>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</si>
  <si>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</si>
  <si>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</si>
  <si>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</si>
  <si>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</si>
  <si>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</si>
  <si>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</si>
  <si>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</si>
  <si>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</si>
  <si>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</si>
  <si>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</si>
  <si>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</si>
  <si>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</si>
  <si>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</si>
  <si>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</si>
  <si>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</si>
  <si>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</si>
  <si>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</si>
  <si>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</si>
  <si>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</si>
  <si>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</si>
  <si>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</si>
  <si>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</si>
  <si>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</si>
  <si>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</si>
  <si>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</si>
  <si>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</si>
  <si>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</si>
  <si>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</si>
  <si>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</si>
  <si>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</si>
  <si>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</si>
  <si>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</si>
  <si>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</si>
  <si>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</si>
  <si>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</si>
  <si>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</si>
  <si>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</si>
  <si>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</si>
  <si>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</si>
  <si>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</si>
  <si>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</si>
  <si>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</si>
  <si>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</si>
  <si>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</si>
  <si>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</si>
  <si>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</si>
  <si>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</si>
  <si>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</si>
  <si>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</si>
  <si>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</si>
  <si>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</si>
  <si>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</si>
  <si>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</si>
  <si>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</si>
  <si>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</si>
  <si>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</si>
  <si>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</si>
  <si>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</si>
  <si>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</si>
  <si>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</si>
  <si>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</si>
  <si>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</si>
  <si>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</si>
  <si>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</si>
  <si>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</si>
  <si>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</si>
  <si>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</si>
  <si>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</si>
  <si>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</si>
  <si>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</si>
  <si>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</si>
  <si>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</si>
  <si>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</si>
  <si>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</si>
  <si>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</si>
  <si>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</si>
  <si>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</si>
  <si>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</si>
  <si>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</si>
  <si>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</si>
  <si>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</si>
  <si>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</si>
  <si>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</si>
  <si>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</si>
  <si>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</si>
  <si>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</si>
  <si>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</si>
  <si>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</si>
  <si>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</si>
  <si>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</si>
  <si>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</si>
  <si>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</si>
  <si>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</si>
  <si>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</si>
  <si>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</si>
  <si>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</si>
  <si>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</si>
  <si>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</si>
  <si>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</si>
  <si>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</si>
  <si>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</si>
  <si>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</si>
  <si>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</si>
  <si>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</si>
  <si>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</si>
  <si>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</si>
  <si>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</si>
  <si>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</si>
  <si>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</si>
  <si>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</si>
  <si>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</si>
  <si>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</si>
  <si>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</si>
  <si>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</si>
  <si>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</si>
  <si>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</si>
  <si>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</si>
  <si>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</si>
  <si>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</si>
  <si>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</si>
  <si>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</si>
  <si>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</si>
  <si>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</si>
  <si>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</si>
  <si>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</si>
  <si>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</si>
  <si>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</si>
  <si>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</si>
  <si>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</si>
  <si>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</si>
  <si>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</si>
  <si>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</si>
  <si>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</si>
  <si>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</si>
  <si>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</si>
  <si>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</si>
  <si>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</si>
  <si>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</si>
  <si>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</si>
  <si>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</si>
  <si>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</si>
  <si>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</si>
  <si>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</si>
  <si>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</si>
  <si>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</si>
  <si>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</si>
  <si>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</si>
  <si>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</si>
  <si>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</si>
  <si>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</si>
  <si>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</si>
  <si>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</si>
  <si>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</si>
  <si>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</si>
  <si>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</si>
  <si>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</si>
  <si>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</si>
  <si>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</si>
  <si>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</si>
  <si>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</si>
  <si>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</si>
  <si>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</si>
  <si>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</si>
  <si>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</si>
  <si>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</si>
  <si>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</si>
  <si>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</si>
  <si>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</si>
  <si>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</si>
  <si>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</si>
  <si>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</si>
  <si>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</si>
  <si>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</si>
  <si>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</si>
  <si>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</si>
  <si>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</si>
  <si>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</si>
  <si>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</si>
  <si>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</si>
  <si>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</si>
  <si>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</si>
  <si>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</si>
  <si>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</si>
  <si>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</si>
  <si>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</si>
  <si>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</si>
  <si>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</si>
  <si>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</si>
  <si>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</si>
  <si>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</si>
  <si>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</si>
  <si>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</si>
  <si>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</si>
  <si>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</si>
  <si>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</si>
  <si>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</si>
  <si>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</si>
  <si>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</si>
  <si>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</si>
  <si>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</si>
  <si>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</si>
  <si>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</si>
  <si>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</si>
  <si>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</si>
  <si>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</si>
  <si>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</si>
  <si>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</si>
  <si>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</si>
  <si>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</si>
  <si>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</si>
  <si>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</si>
  <si>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</si>
  <si>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</si>
  <si>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</si>
  <si>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</si>
  <si>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</si>
  <si>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</si>
  <si>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</si>
  <si>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</si>
  <si>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</si>
  <si>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</si>
  <si>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</si>
  <si>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</si>
  <si>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</si>
  <si>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</si>
  <si>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</si>
  <si>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</si>
  <si>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</si>
  <si>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</si>
  <si>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</si>
  <si>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</si>
  <si>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</si>
  <si>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</si>
  <si>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</si>
  <si>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</si>
  <si>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</si>
  <si>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</si>
  <si>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</si>
  <si>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</si>
  <si>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</si>
  <si>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</si>
  <si>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</si>
  <si>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</si>
  <si>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</si>
  <si>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</si>
  <si>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</si>
  <si>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</si>
  <si>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</si>
  <si>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</si>
  <si>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</si>
  <si>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</si>
  <si>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</si>
  <si>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</si>
  <si>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</si>
  <si>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</si>
  <si>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</si>
  <si>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</si>
  <si>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</si>
  <si>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</si>
  <si>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</si>
  <si>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</si>
  <si>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</si>
  <si>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</si>
  <si>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</si>
  <si>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</si>
  <si>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</si>
  <si>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</si>
  <si>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</si>
  <si>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</si>
  <si>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</si>
  <si>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</si>
  <si>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</si>
  <si>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</si>
  <si>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</si>
  <si>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</si>
  <si>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</si>
  <si>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</si>
  <si>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</si>
  <si>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</si>
  <si>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</si>
  <si>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</si>
  <si>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</si>
  <si>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</si>
  <si>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</si>
  <si>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</si>
  <si>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</si>
  <si>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</si>
  <si>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</si>
  <si>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</si>
  <si>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</si>
  <si>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</si>
  <si>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</si>
  <si>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</si>
  <si>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</si>
  <si>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</si>
  <si>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</si>
  <si>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</si>
  <si>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</si>
  <si>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</si>
  <si>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</si>
  <si>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</si>
  <si>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</si>
  <si>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</si>
  <si>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</si>
  <si>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</si>
  <si>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</si>
  <si>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</si>
  <si>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</si>
  <si>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</si>
  <si>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</si>
  <si>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</si>
  <si>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</si>
  <si>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</si>
  <si>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</si>
  <si>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</si>
  <si>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</si>
  <si>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</si>
  <si>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</si>
  <si>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</si>
  <si>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</si>
  <si>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</si>
  <si>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</si>
  <si>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</si>
  <si>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</si>
  <si>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</si>
  <si>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</si>
  <si>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</si>
  <si>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</si>
  <si>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</si>
  <si>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</si>
  <si>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</si>
  <si>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</si>
  <si>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</si>
  <si>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</si>
  <si>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</si>
  <si>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</si>
  <si>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</si>
  <si>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</si>
  <si>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</si>
  <si>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</si>
  <si>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</si>
  <si>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</si>
  <si>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</si>
  <si>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</si>
  <si>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</si>
  <si>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</si>
  <si>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</si>
  <si>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</si>
  <si>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</si>
  <si>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</si>
  <si>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</si>
  <si>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</si>
  <si>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</si>
  <si>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</si>
  <si>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</si>
  <si>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</si>
  <si>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</si>
  <si>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</si>
  <si>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</si>
  <si>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</si>
  <si>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</si>
  <si>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</si>
  <si>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</si>
  <si>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</si>
  <si>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</si>
  <si>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</si>
  <si>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</si>
  <si>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</si>
  <si>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</si>
  <si>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</si>
  <si>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</si>
  <si>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</si>
  <si>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</si>
  <si>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</si>
  <si>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</si>
  <si>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</si>
  <si>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</si>
  <si>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</si>
  <si>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</si>
  <si>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</si>
  <si>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</si>
  <si>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</si>
  <si>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</si>
  <si>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</si>
  <si>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</si>
  <si>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</si>
  <si>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</si>
  <si>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</si>
  <si>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</si>
  <si>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</si>
  <si>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</si>
  <si>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</si>
  <si>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</si>
  <si>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</si>
  <si>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</si>
  <si>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</si>
  <si>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</si>
  <si>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</si>
  <si>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</si>
  <si>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</si>
  <si>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</si>
  <si>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</si>
  <si>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</si>
  <si>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</si>
  <si>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</si>
  <si>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</si>
  <si>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</si>
  <si>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</si>
  <si>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</si>
  <si>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</si>
  <si>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</si>
  <si>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</si>
  <si>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</si>
  <si>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</si>
  <si>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</si>
  <si>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</si>
  <si>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</si>
  <si>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</si>
  <si>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</si>
  <si>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</si>
  <si>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</si>
  <si>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</si>
  <si>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</si>
  <si>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</si>
  <si>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</si>
  <si>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</si>
  <si>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</si>
  <si>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</si>
  <si>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</si>
  <si>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</si>
  <si>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</si>
  <si>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</si>
  <si>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</si>
  <si>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</si>
  <si>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</si>
  <si>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</si>
  <si>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</si>
  <si>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</si>
  <si>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</si>
  <si>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</si>
  <si>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</si>
  <si>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</si>
  <si>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</si>
  <si>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</si>
  <si>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</si>
  <si>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</si>
  <si>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</si>
  <si>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</si>
  <si>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</si>
  <si>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</si>
  <si>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</si>
  <si>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</si>
  <si>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</si>
  <si>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</si>
  <si>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</si>
  <si>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</si>
  <si>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</si>
  <si>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</si>
  <si>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</si>
  <si>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</si>
  <si>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</si>
  <si>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</si>
  <si>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</si>
  <si>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</si>
  <si>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</si>
  <si>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</si>
  <si>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</si>
  <si>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</si>
  <si>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</si>
  <si>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</si>
  <si>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</si>
  <si>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</si>
  <si>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</si>
  <si>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</si>
  <si>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</si>
  <si>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</si>
  <si>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</si>
  <si>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</si>
  <si>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</si>
  <si>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</si>
  <si>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</si>
  <si>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</si>
  <si>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</si>
  <si>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</si>
  <si>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</si>
  <si>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</si>
  <si>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</si>
  <si>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</si>
  <si>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</si>
  <si>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</si>
  <si>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</si>
  <si>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</si>
  <si>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</si>
  <si>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</si>
  <si>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</si>
  <si>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</si>
  <si>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</si>
  <si>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</si>
  <si>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</si>
  <si>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</si>
  <si>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</si>
  <si>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</si>
  <si>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</si>
  <si>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</si>
  <si>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</si>
  <si>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</si>
  <si>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</si>
  <si>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</si>
  <si>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</si>
  <si>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</si>
  <si>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</si>
  <si>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</si>
  <si>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</si>
  <si>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</si>
  <si>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</si>
  <si>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</si>
  <si>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</si>
  <si>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</si>
  <si>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</si>
  <si>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</si>
  <si>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</si>
  <si>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</si>
  <si>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</si>
  <si>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</si>
  <si>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</si>
  <si>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</si>
  <si>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</si>
  <si>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</si>
  <si>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</si>
  <si>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</si>
  <si>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</si>
  <si>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</si>
  <si>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</si>
  <si>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</si>
  <si>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</si>
  <si>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</si>
  <si>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</si>
  <si>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</si>
  <si>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</si>
  <si>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</si>
  <si>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</si>
  <si>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</si>
  <si>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</si>
  <si>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</si>
  <si>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</si>
  <si>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</si>
  <si>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</si>
  <si>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</si>
  <si>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</si>
  <si>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</si>
  <si>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</si>
  <si>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</si>
  <si>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</si>
  <si>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</si>
  <si>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</si>
  <si>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</si>
  <si>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</si>
  <si>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</si>
  <si>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</si>
  <si>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</si>
  <si>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</si>
  <si>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</si>
  <si>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</si>
  <si>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</si>
  <si>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</si>
  <si>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</si>
  <si>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</si>
  <si>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</si>
  <si>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</si>
  <si>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</si>
  <si>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</si>
  <si>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</si>
  <si>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</si>
  <si>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</si>
  <si>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</si>
  <si>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</si>
  <si>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</si>
  <si>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</si>
  <si>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</si>
  <si>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</si>
  <si>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</si>
  <si>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</si>
  <si>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</si>
  <si>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</si>
  <si>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</si>
  <si>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</si>
  <si>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</si>
  <si>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</si>
  <si>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</si>
  <si>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</si>
  <si>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</si>
  <si>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</si>
  <si>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</si>
  <si>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</si>
  <si>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</si>
  <si>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</si>
  <si>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</si>
  <si>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</si>
  <si>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</si>
  <si>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</si>
  <si>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</si>
  <si>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</si>
  <si>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</si>
  <si>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</si>
  <si>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</si>
  <si>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</si>
  <si>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</si>
  <si>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</si>
  <si>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</si>
  <si>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</si>
  <si>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</si>
  <si>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</si>
  <si>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</si>
  <si>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</si>
  <si>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</si>
  <si>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</si>
  <si>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</si>
  <si>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</si>
  <si>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</si>
  <si>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</si>
  <si>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</si>
  <si>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</si>
  <si>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</si>
  <si>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</si>
  <si>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</si>
  <si>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</si>
  <si>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</si>
  <si>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</si>
  <si>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</si>
  <si>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</si>
  <si>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</si>
  <si>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</si>
  <si>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</si>
  <si>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</si>
  <si>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</si>
  <si>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</si>
  <si>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</si>
  <si>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</si>
  <si>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</si>
  <si>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</si>
  <si>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</si>
  <si>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</si>
  <si>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</si>
  <si>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</si>
  <si>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</si>
  <si>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</si>
  <si>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</si>
  <si>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</si>
  <si>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</si>
  <si>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</si>
  <si>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</si>
  <si>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</si>
  <si>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</si>
  <si>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</si>
  <si>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</si>
  <si>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</si>
  <si>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</si>
  <si>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</si>
  <si>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</si>
  <si>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</si>
  <si>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</si>
  <si>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</si>
  <si>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</si>
  <si>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</si>
  <si>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</si>
  <si>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</si>
  <si>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</si>
  <si>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</si>
  <si>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</si>
  <si>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</si>
  <si>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</si>
  <si>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</si>
  <si>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</si>
  <si>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</si>
  <si>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</si>
  <si>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</si>
  <si>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</si>
  <si>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</si>
  <si>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</si>
  <si>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</si>
  <si>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</si>
  <si>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</si>
  <si>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</si>
  <si>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</si>
  <si>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</si>
  <si>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</si>
  <si>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</si>
  <si>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</si>
  <si>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</si>
  <si>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</si>
  <si>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</si>
  <si>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</si>
  <si>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</si>
  <si>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</si>
  <si>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</si>
  <si>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</si>
  <si>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</si>
  <si>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</si>
  <si>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</si>
  <si>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</si>
  <si>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</si>
  <si>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</si>
  <si>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</si>
  <si>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</si>
  <si>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</si>
  <si>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</si>
  <si>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</si>
  <si>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</si>
  <si>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</si>
  <si>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</si>
  <si>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</si>
  <si>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</si>
  <si>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</si>
  <si>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</si>
  <si>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</si>
  <si>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</si>
  <si>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</si>
  <si>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</si>
  <si>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</si>
  <si>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</si>
  <si>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</si>
  <si>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</si>
  <si>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</si>
  <si>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</si>
  <si>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</si>
  <si>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</si>
  <si>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</si>
  <si>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</si>
  <si>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</si>
  <si>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</si>
  <si>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</si>
  <si>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</si>
  <si>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</si>
  <si>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</si>
  <si>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</si>
  <si>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</si>
  <si>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</si>
  <si>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</si>
  <si>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</si>
  <si>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</si>
  <si>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</si>
  <si>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</si>
  <si>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</si>
  <si>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</si>
  <si>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</si>
  <si>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</si>
  <si>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</si>
  <si>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</si>
  <si>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</si>
  <si>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</si>
  <si>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</si>
  <si>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</si>
  <si>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</si>
  <si>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</si>
  <si>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</si>
  <si>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</si>
  <si>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</si>
  <si>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</si>
  <si>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</si>
  <si>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</si>
  <si>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</si>
  <si>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</si>
  <si>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</si>
  <si>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</si>
  <si>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</si>
  <si>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</si>
  <si>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</si>
  <si>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</si>
  <si>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</si>
  <si>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</si>
  <si>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</si>
  <si>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</si>
  <si>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</si>
  <si>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</si>
  <si>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</si>
  <si>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</si>
  <si>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</si>
  <si>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</si>
  <si>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</si>
  <si>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</si>
  <si>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</si>
  <si>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</si>
  <si>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</si>
  <si>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</si>
  <si>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</si>
  <si>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</si>
  <si>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</si>
  <si>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</si>
  <si>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</si>
  <si>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</si>
  <si>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</si>
  <si>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</si>
  <si>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</si>
  <si>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</si>
  <si>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</si>
  <si>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</si>
  <si>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</si>
  <si>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</si>
  <si>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</si>
  <si>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</si>
  <si>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</si>
  <si>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</si>
  <si>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</si>
  <si>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</si>
  <si>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</si>
  <si>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</si>
  <si>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</si>
  <si>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</si>
  <si>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</si>
  <si>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</si>
  <si>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</si>
  <si>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</si>
  <si>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</si>
  <si>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</si>
  <si>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</si>
  <si>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</si>
  <si>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</si>
  <si>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</si>
  <si>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</si>
  <si>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</si>
  <si>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</si>
  <si>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</si>
  <si>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</si>
  <si>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</si>
  <si>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</si>
  <si>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</si>
  <si>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</si>
  <si>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</si>
  <si>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</si>
  <si>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</si>
  <si>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</si>
  <si>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</si>
  <si>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</si>
  <si>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</si>
  <si>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</si>
  <si>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</si>
  <si>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</si>
  <si>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</si>
  <si>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</si>
  <si>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</si>
  <si>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</si>
  <si>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</si>
  <si>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</si>
  <si>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</si>
  <si>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</si>
  <si>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</si>
  <si>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</si>
  <si>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</si>
  <si>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</si>
  <si>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</si>
  <si>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</si>
  <si>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</si>
  <si>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</si>
  <si>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</si>
  <si>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</si>
  <si>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</si>
  <si>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</si>
  <si>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</si>
  <si>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</si>
  <si>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</si>
  <si>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</si>
  <si>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</si>
  <si>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</si>
  <si>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</si>
  <si>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</si>
  <si>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</si>
  <si>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</si>
  <si>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</si>
  <si>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</si>
  <si>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</si>
  <si>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</si>
  <si>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</si>
  <si>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</si>
  <si>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</si>
  <si>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</si>
  <si>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</si>
  <si>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</si>
  <si>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</si>
  <si>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</si>
  <si>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</si>
  <si>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</si>
  <si>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</si>
  <si>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</si>
  <si>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</si>
  <si>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</si>
  <si>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</si>
  <si>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</si>
  <si>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</si>
  <si>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</si>
  <si>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</si>
  <si>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</si>
  <si>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</si>
  <si>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</si>
  <si>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</si>
  <si>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</si>
  <si>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</si>
  <si>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</si>
  <si>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</si>
  <si>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</si>
  <si>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</si>
  <si>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</si>
  <si>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</si>
  <si>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</si>
  <si>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</si>
  <si>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</si>
  <si>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</si>
  <si>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</si>
  <si>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</si>
  <si>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</si>
  <si>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</si>
  <si>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</si>
  <si>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</si>
  <si>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</si>
  <si>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</si>
  <si>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</si>
  <si>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</si>
  <si>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</si>
  <si>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</si>
  <si>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</si>
  <si>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</si>
  <si>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</si>
  <si>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</si>
  <si>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</si>
  <si>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</si>
  <si>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</si>
  <si>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</si>
  <si>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</si>
  <si>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</si>
  <si>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</si>
  <si>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</si>
  <si>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</si>
  <si>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</si>
  <si>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</si>
  <si>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</si>
  <si>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</si>
  <si>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</si>
  <si>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</si>
  <si>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</si>
  <si>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</si>
  <si>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</si>
  <si>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</si>
  <si>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</si>
  <si>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</si>
  <si>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</si>
  <si>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</si>
  <si>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</si>
  <si>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</si>
  <si>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</si>
  <si>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</si>
  <si>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</si>
  <si>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</si>
  <si>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</si>
  <si>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</si>
  <si>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</si>
  <si>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</si>
  <si>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</si>
  <si>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</si>
  <si>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</si>
  <si>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</si>
  <si>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</si>
  <si>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</si>
  <si>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</si>
  <si>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</si>
  <si>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</si>
  <si>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</si>
  <si>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</si>
  <si>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</si>
  <si>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</si>
  <si>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</si>
  <si>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</si>
  <si>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</si>
  <si>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</si>
  <si>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</si>
  <si>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</si>
  <si>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</si>
  <si>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</si>
  <si>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</si>
  <si>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</si>
  <si>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</si>
  <si>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</si>
  <si>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</si>
  <si>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</si>
  <si>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</si>
  <si>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</si>
  <si>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</si>
  <si>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</si>
  <si>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</si>
  <si>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</si>
  <si>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</si>
  <si>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</si>
  <si>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</si>
  <si>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</si>
  <si>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</si>
  <si>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</si>
  <si>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</si>
  <si>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</si>
  <si>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</si>
  <si>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</si>
  <si>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</si>
  <si>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</si>
  <si>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</si>
  <si>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</si>
  <si>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</si>
  <si>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</si>
  <si>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</si>
  <si>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</si>
  <si>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</si>
  <si>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</si>
  <si>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</si>
  <si>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</si>
  <si>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</si>
  <si>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</si>
  <si>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</si>
  <si>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</si>
  <si>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</si>
  <si>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</si>
  <si>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</si>
  <si>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</si>
  <si>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</si>
  <si>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</si>
  <si>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</si>
  <si>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</si>
  <si>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</si>
  <si>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</si>
  <si>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</si>
  <si>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</si>
  <si>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</si>
  <si>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</si>
  <si>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</si>
  <si>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</si>
  <si>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</si>
  <si>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</si>
  <si>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</si>
  <si>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</si>
  <si>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</si>
  <si>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</si>
  <si>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</si>
  <si>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</si>
  <si>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</si>
  <si>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</si>
  <si>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</si>
  <si>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</si>
  <si>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</si>
  <si>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</si>
  <si>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</si>
  <si>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</si>
  <si>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</si>
  <si>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</si>
  <si>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</si>
  <si>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</si>
  <si>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</si>
  <si>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</si>
  <si>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</si>
  <si>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</si>
  <si>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</si>
  <si>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</si>
  <si>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</si>
  <si>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</si>
  <si>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</si>
  <si>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</si>
  <si>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</si>
  <si>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</si>
  <si>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</si>
  <si>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</si>
  <si>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</si>
  <si>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</si>
  <si>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</si>
  <si>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</si>
  <si>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</si>
  <si>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</si>
  <si>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</si>
  <si>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</si>
  <si>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</si>
  <si>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</si>
  <si>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</si>
  <si>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</si>
  <si>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</si>
  <si>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</si>
  <si>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</si>
  <si>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</si>
  <si>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</si>
  <si>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</si>
  <si>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</si>
  <si>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</si>
  <si>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</si>
  <si>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</si>
  <si>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</si>
  <si>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</si>
  <si>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</si>
  <si>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</si>
  <si>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</si>
  <si>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</si>
  <si>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</si>
  <si>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</si>
  <si>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</si>
  <si>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</si>
  <si>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</si>
  <si>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</si>
  <si>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</si>
  <si>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</si>
  <si>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</si>
  <si>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</si>
  <si>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</si>
  <si>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</si>
  <si>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</si>
  <si>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</si>
  <si>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</si>
  <si>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</si>
  <si>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</si>
  <si>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</si>
  <si>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</si>
  <si>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</si>
  <si>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</si>
  <si>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</si>
  <si>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</si>
  <si>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</si>
  <si>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</si>
  <si>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</si>
  <si>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</si>
  <si>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</si>
  <si>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</si>
  <si>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</si>
  <si>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</si>
  <si>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</si>
  <si>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</si>
  <si>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</si>
  <si>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</si>
  <si>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</si>
  <si>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</si>
  <si>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</si>
  <si>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</si>
  <si>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</si>
  <si>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</si>
  <si>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</si>
  <si>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</si>
  <si>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</si>
  <si>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</si>
  <si>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</si>
  <si>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</si>
  <si>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</si>
  <si>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</si>
  <si>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</si>
  <si>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</si>
  <si>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</si>
  <si>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</si>
  <si>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</si>
  <si>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</si>
  <si>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</si>
  <si>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</si>
  <si>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</si>
  <si>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</si>
  <si>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</si>
  <si>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</si>
  <si>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</si>
  <si>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</si>
  <si>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</si>
  <si>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</si>
  <si>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</si>
  <si>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</si>
  <si>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</si>
  <si>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</si>
  <si>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</si>
  <si>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</si>
  <si>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</si>
  <si>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</si>
  <si>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</si>
  <si>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</si>
  <si>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</si>
  <si>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</si>
  <si>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</si>
  <si>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</si>
  <si>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</si>
  <si>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</si>
  <si>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</si>
  <si>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</si>
  <si>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</si>
  <si>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</si>
  <si>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</si>
  <si>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</si>
  <si>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</si>
  <si>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</si>
  <si>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</si>
  <si>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</si>
  <si>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</si>
  <si>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</si>
  <si>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</si>
  <si>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</si>
  <si>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</si>
  <si>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</si>
  <si>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</si>
  <si>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</si>
  <si>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</si>
  <si>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</si>
  <si>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</si>
  <si>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</si>
  <si>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</si>
  <si>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</si>
  <si>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</si>
  <si>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</si>
  <si>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</si>
  <si>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</si>
  <si>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</si>
  <si>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</si>
  <si>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</si>
  <si>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</si>
  <si>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</si>
  <si>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</si>
  <si>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</si>
  <si>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</si>
  <si>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</si>
  <si>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</si>
  <si>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</si>
  <si>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</si>
  <si>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</si>
  <si>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</si>
  <si>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</si>
  <si>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</si>
  <si>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</si>
  <si>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</si>
  <si>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</si>
  <si>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</si>
  <si>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</si>
  <si>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</si>
  <si>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</si>
  <si>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</si>
  <si>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</si>
  <si>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</si>
  <si>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</si>
  <si>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</si>
  <si>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</si>
  <si>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</si>
  <si>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</si>
  <si>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</si>
  <si>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</si>
  <si>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</si>
  <si>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</si>
  <si>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</si>
  <si>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</si>
  <si>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</si>
  <si>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</si>
  <si>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</si>
  <si>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</si>
  <si>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</si>
  <si>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</si>
  <si>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</si>
  <si>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</si>
  <si>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</si>
  <si>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</si>
  <si>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</si>
  <si>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</si>
  <si>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</si>
  <si>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</si>
  <si>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</si>
  <si>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</si>
  <si>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</si>
  <si>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</si>
  <si>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</si>
  <si>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</si>
  <si>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</si>
  <si>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</si>
  <si>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</si>
  <si>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</si>
  <si>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</si>
  <si>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</si>
  <si>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</si>
  <si>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</si>
  <si>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</si>
  <si>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</si>
  <si>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</si>
  <si>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</si>
  <si>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</si>
  <si>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</si>
  <si>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</si>
  <si>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</si>
  <si>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</si>
  <si>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</si>
  <si>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</si>
  <si>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</si>
  <si>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</si>
  <si>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</si>
  <si>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</si>
  <si>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</si>
  <si>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</si>
  <si>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</si>
  <si>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</si>
  <si>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</si>
  <si>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</si>
  <si>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</si>
  <si>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</si>
  <si>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</si>
  <si>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</si>
  <si>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</si>
  <si>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</si>
  <si>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</si>
  <si>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</si>
  <si>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</si>
  <si>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</si>
  <si>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</si>
  <si>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</si>
  <si>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</si>
  <si>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</si>
  <si>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</si>
  <si>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</si>
  <si>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</si>
  <si>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</si>
  <si>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</si>
  <si>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</si>
  <si>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</si>
  <si>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</si>
  <si>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</si>
  <si>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</si>
  <si>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</si>
  <si>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</si>
  <si>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</si>
  <si>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</si>
  <si>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</si>
  <si>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</si>
  <si>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</si>
  <si>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</si>
  <si>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</si>
  <si>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</si>
  <si>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</si>
  <si>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</si>
  <si>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</si>
  <si>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</si>
  <si>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</si>
  <si>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</si>
  <si>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</si>
  <si>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</si>
  <si>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</si>
  <si>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</si>
  <si>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</si>
  <si>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</si>
  <si>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</si>
  <si>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</si>
  <si>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</si>
  <si>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</si>
  <si>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</si>
  <si>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</si>
  <si>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</si>
  <si>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</si>
  <si>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</si>
  <si>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</si>
  <si>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</si>
  <si>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</si>
  <si>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</si>
  <si>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</si>
  <si>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</si>
  <si>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</si>
  <si>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</si>
  <si>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</si>
  <si>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</si>
  <si>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</si>
  <si>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</si>
  <si>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</si>
  <si>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</si>
  <si>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</si>
  <si>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</si>
  <si>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</si>
  <si>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</si>
  <si>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</si>
  <si>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</si>
  <si>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</si>
  <si>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</si>
  <si>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</si>
  <si>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</si>
  <si>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</si>
  <si>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</si>
  <si>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</si>
  <si>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</si>
  <si>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</si>
  <si>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</si>
  <si>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</si>
  <si>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</si>
  <si>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</si>
  <si>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</si>
  <si>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</si>
  <si>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</si>
  <si>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</si>
  <si>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</si>
  <si>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</si>
  <si>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</si>
  <si>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</si>
  <si>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</si>
  <si>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</si>
  <si>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</si>
  <si>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</si>
  <si>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</si>
  <si>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</si>
  <si>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</si>
  <si>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</si>
  <si>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</si>
  <si>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</si>
  <si>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</si>
  <si>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</si>
  <si>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</si>
  <si>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</si>
  <si>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</si>
  <si>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</si>
  <si>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</si>
  <si>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</si>
  <si>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</si>
  <si>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</si>
  <si>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</si>
  <si>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</si>
  <si>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</si>
  <si>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</si>
  <si>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</si>
  <si>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</si>
  <si>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</si>
  <si>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</si>
  <si>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</si>
  <si>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</si>
  <si>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</si>
  <si>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</si>
  <si>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</si>
  <si>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</si>
  <si>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</si>
  <si>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</si>
  <si>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</si>
  <si>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</si>
  <si>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</si>
  <si>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</si>
  <si>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</si>
  <si>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</si>
  <si>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</si>
  <si>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</si>
  <si>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</si>
  <si>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</si>
  <si>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</si>
  <si>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</si>
  <si>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</si>
  <si>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</si>
  <si>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</si>
  <si>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</si>
  <si>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</si>
  <si>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</si>
  <si>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</si>
  <si>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</si>
  <si>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</si>
  <si>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</si>
  <si>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</si>
  <si>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</si>
  <si>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</si>
  <si>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</si>
  <si>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</si>
  <si>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</si>
  <si>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</si>
  <si>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</si>
  <si>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</si>
  <si>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</si>
  <si>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</si>
  <si>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</si>
  <si>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</si>
  <si>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</si>
  <si>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</si>
  <si>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</si>
  <si>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</si>
  <si>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</si>
  <si>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</si>
  <si>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</si>
  <si>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</si>
  <si>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</si>
  <si>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</si>
  <si>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</si>
  <si>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</si>
  <si>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</si>
  <si>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</si>
  <si>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</si>
  <si>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</si>
  <si>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</si>
  <si>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</si>
  <si>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</si>
  <si>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</si>
  <si>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</si>
  <si>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</si>
  <si>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</si>
  <si>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</si>
  <si>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</si>
  <si>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</si>
  <si>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</si>
  <si>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</si>
  <si>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</si>
  <si>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</si>
  <si>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</si>
  <si>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</si>
  <si>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</si>
  <si>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</si>
  <si>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</si>
  <si>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</si>
  <si>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</si>
  <si>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</si>
  <si>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</si>
  <si>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</si>
  <si>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</si>
  <si>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</si>
  <si>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</si>
  <si>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</si>
  <si>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</si>
  <si>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</si>
  <si>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</si>
  <si>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</si>
  <si>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</si>
  <si>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</si>
  <si>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</si>
  <si>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</si>
  <si>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</si>
  <si>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</si>
  <si>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</si>
  <si>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</si>
  <si>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</si>
  <si>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</si>
  <si>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</si>
  <si>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</si>
  <si>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</si>
  <si>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</si>
  <si>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</si>
  <si>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</si>
  <si>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</si>
  <si>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</si>
  <si>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</si>
  <si>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</si>
  <si>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</si>
  <si>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</si>
  <si>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</si>
  <si>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</si>
  <si>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</si>
  <si>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</si>
  <si>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</si>
  <si>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</si>
  <si>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</si>
  <si>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</si>
  <si>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</si>
  <si>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</si>
  <si>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</si>
  <si>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</si>
  <si>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</si>
  <si>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</si>
  <si>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</si>
  <si>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</si>
  <si>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</si>
  <si>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</si>
  <si>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</si>
  <si>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</si>
  <si>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</si>
  <si>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</si>
  <si>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</si>
  <si>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</si>
  <si>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</si>
  <si>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</si>
  <si>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</si>
  <si>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</si>
  <si>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</si>
  <si>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</si>
  <si>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</si>
  <si>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</si>
  <si>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</si>
  <si>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</si>
  <si>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</si>
  <si>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</si>
  <si>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</si>
  <si>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</si>
  <si>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</si>
  <si>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</si>
  <si>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</si>
  <si>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</si>
  <si>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</si>
  <si>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</si>
  <si>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</si>
  <si>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</si>
  <si>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</si>
  <si>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</si>
  <si>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</si>
  <si>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</si>
  <si>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</si>
  <si>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</si>
  <si>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</si>
  <si>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</si>
  <si>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</si>
  <si>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</si>
  <si>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</si>
  <si>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</si>
  <si>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</si>
  <si>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</si>
  <si>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</si>
  <si>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</si>
  <si>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</si>
  <si>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</si>
  <si>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</si>
  <si>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</si>
  <si>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</si>
  <si>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</si>
  <si>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</si>
  <si>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</si>
  <si>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</si>
  <si>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</si>
  <si>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</si>
  <si>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</si>
  <si>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</si>
  <si>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</si>
  <si>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</si>
  <si>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</si>
  <si>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</si>
  <si>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</si>
  <si>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</si>
  <si>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</si>
  <si>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</si>
  <si>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</si>
  <si>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</si>
  <si>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</si>
  <si>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</si>
  <si>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</si>
  <si>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</si>
  <si>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</si>
  <si>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</si>
  <si>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</si>
  <si>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</si>
  <si>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</si>
  <si>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</si>
  <si>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</si>
  <si>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</si>
  <si>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</si>
  <si>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</si>
  <si>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</si>
  <si>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</si>
  <si>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</si>
  <si>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</si>
  <si>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</si>
  <si>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</si>
  <si>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</si>
  <si>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</si>
  <si>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</si>
  <si>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</si>
  <si>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</si>
  <si>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</si>
  <si>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</si>
  <si>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</si>
  <si>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</si>
  <si>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</si>
  <si>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</si>
  <si>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</si>
  <si>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</si>
  <si>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</si>
  <si>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</si>
  <si>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</si>
  <si>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</si>
  <si>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</si>
  <si>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</si>
  <si>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</si>
  <si>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</si>
  <si>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</si>
  <si>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</si>
  <si>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</si>
  <si>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</si>
  <si>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</si>
  <si>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</si>
  <si>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</si>
  <si>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</si>
  <si>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</si>
  <si>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</si>
  <si>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</si>
  <si>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</si>
  <si>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</si>
  <si>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</si>
  <si>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</si>
  <si>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</si>
  <si>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</si>
  <si>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</si>
  <si>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</si>
  <si>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</si>
  <si>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</si>
  <si>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</si>
  <si>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</si>
  <si>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</si>
  <si>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</si>
  <si>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</si>
  <si>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</si>
  <si>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</si>
  <si>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</si>
  <si>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</si>
  <si>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</si>
  <si>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</si>
  <si>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</si>
  <si>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</si>
  <si>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</si>
  <si>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</si>
  <si>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</si>
  <si>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</si>
  <si>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</si>
  <si>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</si>
  <si>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</si>
  <si>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</si>
  <si>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</si>
  <si>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</si>
  <si>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</si>
  <si>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</si>
  <si>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</si>
  <si>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</si>
  <si>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</si>
  <si>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</si>
  <si>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</si>
  <si>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</si>
  <si>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</si>
  <si>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</si>
  <si>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</si>
  <si>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</si>
  <si>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</si>
  <si>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</si>
  <si>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</si>
  <si>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</si>
  <si>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</si>
  <si>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</si>
  <si>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</si>
  <si>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</si>
  <si>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</si>
  <si>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</si>
  <si>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</si>
  <si>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</si>
  <si>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</si>
  <si>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</si>
  <si>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</si>
  <si>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</si>
  <si>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</si>
  <si>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</si>
  <si>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</si>
  <si>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</si>
  <si>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</si>
  <si>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</si>
  <si>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</si>
  <si>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</si>
  <si>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</si>
  <si>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</si>
  <si>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</si>
  <si>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</si>
  <si>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</si>
  <si>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</si>
  <si>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</si>
  <si>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</si>
  <si>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</si>
  <si>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</si>
  <si>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</si>
  <si>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</si>
  <si>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</si>
  <si>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</si>
  <si>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</si>
  <si>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</si>
  <si>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</si>
  <si>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</si>
  <si>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</si>
  <si>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</si>
  <si>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</si>
  <si>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</si>
  <si>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</si>
  <si>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</si>
  <si>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</si>
  <si>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</si>
  <si>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</si>
  <si>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</si>
  <si>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</si>
  <si>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</si>
  <si>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</si>
  <si>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</si>
  <si>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</si>
  <si>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</si>
  <si>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</si>
  <si>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</si>
  <si>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</si>
  <si>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</si>
  <si>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</si>
  <si>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</si>
  <si>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</si>
  <si>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</si>
  <si>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</si>
  <si>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</si>
  <si>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</si>
  <si>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</si>
  <si>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</si>
  <si>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</si>
  <si>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</si>
  <si>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</si>
  <si>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</si>
  <si>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</si>
  <si>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</si>
  <si>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</si>
  <si>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</si>
  <si>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</si>
  <si>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</si>
  <si>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</si>
  <si>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</si>
  <si>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</si>
  <si>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</si>
  <si>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</si>
  <si>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</si>
  <si>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</si>
  <si>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</si>
  <si>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</si>
  <si>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</si>
  <si>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</si>
  <si>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</si>
  <si>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</si>
  <si>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</si>
  <si>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</si>
  <si>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</si>
  <si>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</si>
  <si>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</si>
  <si>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</si>
  <si>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</si>
  <si>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</si>
  <si>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</si>
  <si>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</si>
  <si>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</si>
  <si>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</si>
  <si>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</si>
  <si>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</si>
  <si>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</si>
  <si>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</si>
  <si>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</si>
  <si>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</si>
  <si>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</si>
  <si>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</si>
  <si>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</si>
  <si>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</si>
  <si>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</si>
  <si>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</si>
  <si>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</si>
  <si>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</si>
  <si>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</si>
  <si>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</si>
  <si>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</si>
  <si>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</si>
  <si>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</si>
  <si>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</si>
  <si>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</si>
  <si>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</si>
  <si>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</si>
  <si>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</si>
  <si>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</si>
  <si>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</si>
  <si>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</si>
  <si>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</si>
  <si>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</si>
  <si>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</si>
  <si>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</si>
  <si>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</si>
  <si>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</si>
  <si>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</si>
  <si>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</si>
  <si>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</si>
  <si>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</si>
  <si>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</si>
  <si>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</si>
  <si>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</si>
  <si>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</si>
  <si>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</si>
  <si>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</si>
  <si>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</si>
  <si>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</si>
  <si>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</si>
  <si>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</si>
  <si>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</si>
  <si>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</si>
  <si>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</si>
  <si>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</si>
  <si>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</si>
  <si>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</si>
  <si>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</si>
  <si>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</si>
  <si>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</si>
  <si>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</si>
  <si>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</si>
  <si>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</si>
  <si>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</si>
  <si>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</si>
  <si>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</si>
  <si>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</si>
  <si>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</si>
  <si>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</si>
  <si>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</si>
  <si>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</si>
  <si>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</si>
  <si>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</si>
  <si>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</si>
  <si>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</si>
  <si>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</si>
  <si>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</si>
  <si>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</si>
  <si>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</si>
  <si>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</si>
  <si>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</si>
  <si>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</si>
  <si>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</si>
  <si>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</si>
  <si>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</si>
  <si>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</si>
  <si>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</si>
  <si>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</si>
  <si>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</si>
  <si>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</si>
  <si>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</si>
  <si>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</si>
  <si>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</si>
  <si>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</si>
  <si>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</si>
  <si>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</si>
  <si>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</si>
  <si>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</si>
  <si>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</si>
  <si>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</si>
  <si>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</si>
  <si>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</si>
  <si>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</si>
  <si>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</si>
  <si>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</si>
  <si>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</si>
  <si>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</si>
  <si>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</si>
  <si>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</si>
  <si>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</si>
  <si>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</si>
  <si>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</si>
  <si>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</si>
  <si>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</si>
  <si>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</si>
  <si>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</si>
  <si>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</si>
  <si>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</si>
  <si>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</si>
  <si>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</si>
  <si>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</si>
  <si>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</si>
  <si>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</si>
  <si>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</si>
  <si>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</si>
  <si>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</si>
  <si>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</si>
  <si>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</si>
  <si>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</si>
  <si>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</si>
  <si>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</si>
  <si>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</si>
  <si>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</si>
  <si>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</si>
  <si>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</si>
  <si>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</si>
  <si>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</si>
  <si>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</si>
  <si>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</si>
  <si>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</si>
  <si>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</si>
  <si>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</si>
  <si>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</si>
  <si>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</si>
  <si>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</si>
  <si>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</si>
  <si>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</si>
  <si>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</si>
  <si>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</si>
  <si>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</si>
  <si>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</si>
  <si>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</si>
  <si>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</si>
  <si>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</si>
  <si>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</si>
  <si>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</si>
  <si>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</si>
  <si>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</si>
  <si>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</si>
  <si>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</si>
  <si>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</si>
  <si>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</si>
  <si>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</si>
  <si>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</si>
  <si>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</si>
  <si>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</si>
  <si>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</si>
  <si>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</si>
  <si>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</si>
  <si>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</si>
  <si>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</si>
  <si>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</si>
  <si>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</si>
  <si>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</si>
  <si>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</si>
  <si>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</si>
  <si>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</si>
  <si>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</si>
  <si>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</si>
  <si>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</si>
  <si>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</si>
  <si>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</si>
  <si>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</si>
  <si>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</si>
  <si>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</si>
  <si>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</si>
  <si>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</si>
  <si>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</si>
  <si>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</si>
  <si>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</si>
  <si>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</si>
  <si>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</si>
  <si>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</si>
  <si>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</si>
  <si>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</si>
  <si>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</si>
  <si>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</si>
  <si>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</si>
  <si>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</si>
  <si>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</si>
  <si>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</si>
  <si>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</si>
  <si>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</si>
  <si>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</si>
  <si>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</si>
  <si>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</si>
  <si>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</si>
  <si>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</si>
  <si>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</si>
  <si>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</si>
  <si>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</si>
  <si>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</si>
  <si>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</si>
  <si>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</si>
  <si>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</si>
  <si>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</si>
  <si>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</si>
  <si>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</si>
  <si>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</si>
  <si>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</si>
  <si>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</si>
  <si>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</si>
  <si>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</si>
  <si>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</si>
  <si>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</si>
  <si>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</si>
  <si>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</si>
  <si>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</si>
  <si>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</si>
  <si>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</si>
  <si>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</si>
  <si>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</si>
  <si>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</si>
  <si>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</si>
  <si>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</si>
  <si>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</si>
  <si>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</si>
  <si>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</si>
  <si>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</si>
  <si>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</si>
  <si>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</si>
  <si>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</si>
  <si>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</si>
  <si>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</si>
  <si>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</si>
  <si>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</si>
  <si>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</si>
  <si>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</si>
  <si>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</si>
  <si>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</si>
  <si>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</si>
  <si>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</si>
  <si>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</si>
  <si>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</si>
  <si>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</si>
  <si>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</si>
  <si>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</si>
  <si>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</si>
  <si>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</si>
  <si>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</si>
  <si>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</si>
  <si>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</si>
  <si>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</si>
  <si>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</si>
  <si>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</si>
  <si>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</si>
  <si>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</si>
  <si>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</si>
  <si>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</si>
  <si>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</si>
  <si>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</si>
  <si>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</si>
  <si>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</si>
  <si>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</si>
  <si>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</si>
  <si>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</si>
  <si>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</si>
  <si>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</si>
  <si>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</si>
  <si>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</si>
  <si>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</si>
  <si>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</si>
  <si>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</si>
  <si>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</si>
  <si>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</si>
  <si>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</si>
  <si>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</si>
  <si>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</si>
  <si>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</si>
  <si>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</si>
  <si>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</si>
  <si>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</si>
  <si>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</si>
  <si>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</si>
  <si>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</si>
  <si>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</si>
  <si>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</si>
  <si>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</si>
  <si>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</si>
  <si>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</si>
  <si>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</si>
  <si>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</si>
  <si>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</si>
  <si>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</si>
  <si>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</si>
  <si>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</si>
  <si>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</si>
  <si>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</si>
  <si>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</si>
  <si>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</si>
  <si>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</si>
  <si>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</si>
  <si>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</si>
  <si>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</si>
  <si>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</si>
  <si>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</si>
  <si>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</si>
  <si>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</si>
  <si>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</si>
  <si>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</si>
  <si>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</si>
  <si>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</si>
  <si>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</si>
  <si>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</si>
  <si>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</si>
  <si>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</si>
  <si>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</si>
  <si>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</si>
  <si>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</si>
  <si>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</si>
  <si>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</si>
  <si>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</si>
  <si>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</si>
  <si>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</si>
  <si>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</si>
  <si>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</si>
  <si>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</si>
  <si>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</si>
  <si>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</si>
  <si>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</si>
  <si>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</si>
  <si>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</si>
  <si>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</si>
  <si>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</si>
  <si>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</si>
  <si>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</si>
  <si>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</si>
  <si>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</si>
  <si>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</si>
  <si>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</si>
  <si>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</si>
  <si>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</si>
  <si>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</si>
  <si>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</si>
  <si>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</si>
  <si>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</si>
  <si>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</si>
  <si>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</si>
  <si>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</si>
  <si>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</si>
  <si>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</si>
  <si>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</si>
  <si>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</si>
  <si>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</si>
  <si>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</si>
  <si>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</si>
  <si>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</si>
  <si>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</si>
  <si>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</si>
  <si>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</si>
  <si>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</si>
  <si>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</si>
  <si>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</si>
  <si>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</si>
  <si>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</si>
  <si>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</si>
  <si>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</si>
  <si>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</si>
  <si>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</si>
  <si>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</si>
  <si>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</si>
  <si>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</si>
  <si>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</si>
  <si>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</si>
  <si>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</si>
  <si>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</si>
  <si>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</si>
  <si>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</si>
  <si>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</si>
  <si>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</si>
  <si>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</si>
  <si>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</si>
  <si>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</si>
  <si>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</si>
  <si>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</si>
  <si>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</si>
  <si>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</si>
  <si>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</si>
  <si>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</si>
  <si>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</si>
  <si>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</si>
  <si>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</si>
  <si>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</si>
  <si>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</si>
  <si>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</si>
  <si>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</si>
  <si>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</si>
  <si>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</si>
  <si>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</si>
  <si>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</si>
  <si>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</si>
  <si>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</si>
  <si>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</si>
  <si>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</si>
  <si>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</si>
  <si>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</si>
  <si>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</si>
  <si>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</si>
  <si>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</si>
  <si>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</si>
  <si>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</si>
  <si>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</si>
  <si>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</si>
  <si>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</si>
  <si>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</si>
  <si>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</si>
  <si>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</si>
  <si>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</si>
  <si>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</si>
  <si>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</si>
  <si>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</si>
  <si>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</si>
  <si>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</si>
  <si>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</si>
  <si>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</si>
  <si>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</si>
  <si>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</si>
  <si>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</si>
  <si>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</si>
  <si>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</si>
  <si>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</si>
  <si>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</si>
  <si>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</si>
  <si>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</si>
  <si>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</si>
  <si>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</si>
  <si>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</si>
  <si>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</si>
  <si>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</si>
  <si>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</si>
  <si>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</si>
  <si>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</si>
  <si>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</si>
  <si>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</si>
  <si>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</si>
  <si>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</si>
  <si>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</si>
  <si>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</si>
  <si>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</si>
  <si>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</si>
  <si>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</si>
  <si>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</si>
  <si>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</si>
  <si>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</si>
  <si>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</si>
  <si>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</si>
  <si>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</si>
  <si>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</si>
  <si>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</si>
  <si>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</si>
  <si>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</si>
  <si>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</si>
  <si>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</si>
  <si>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</si>
  <si>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</si>
  <si>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</si>
  <si>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</si>
  <si>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</si>
  <si>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</si>
  <si>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</si>
  <si>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</si>
  <si>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</si>
  <si>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</si>
  <si>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</si>
  <si>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</si>
  <si>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</si>
  <si>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</si>
  <si>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</si>
  <si>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</si>
  <si>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</si>
  <si>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</si>
  <si>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</si>
  <si>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</si>
  <si>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</si>
  <si>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</si>
  <si>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</si>
  <si>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</si>
  <si>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</si>
  <si>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</si>
  <si>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</si>
  <si>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</si>
  <si>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</si>
  <si>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</si>
  <si>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</si>
  <si>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</si>
  <si>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</si>
  <si>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</si>
  <si>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</si>
  <si>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</si>
  <si>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</si>
  <si>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</si>
  <si>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</si>
  <si>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</si>
  <si>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</si>
  <si>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</si>
  <si>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</si>
  <si>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</si>
  <si>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</si>
  <si>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</si>
  <si>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</si>
  <si>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</si>
  <si>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</si>
  <si>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</si>
  <si>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</si>
  <si>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</si>
  <si>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</si>
  <si>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</si>
  <si>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</si>
  <si>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</si>
  <si>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</si>
  <si>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</si>
  <si>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</si>
  <si>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</si>
  <si>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</si>
  <si>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</si>
  <si>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</si>
  <si>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</si>
  <si>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</si>
  <si>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</si>
  <si>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</si>
  <si>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</si>
  <si>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</si>
  <si>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</si>
  <si>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</si>
  <si>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</si>
  <si>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</si>
  <si>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</si>
  <si>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</si>
  <si>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</si>
  <si>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</si>
  <si>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</si>
  <si>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</si>
  <si>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</si>
  <si>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</si>
  <si>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</si>
  <si>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</si>
  <si>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</si>
  <si>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</si>
  <si>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</si>
  <si>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</si>
  <si>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</si>
  <si>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</si>
  <si>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</si>
  <si>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</si>
  <si>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</si>
  <si>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</si>
  <si>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</si>
  <si>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</si>
  <si>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</si>
  <si>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</si>
  <si>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</si>
  <si>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</si>
  <si>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</si>
  <si>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</si>
  <si>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</si>
  <si>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</si>
  <si>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</si>
  <si>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</si>
  <si>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</si>
  <si>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</si>
  <si>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</si>
  <si>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</si>
  <si>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</si>
  <si>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</si>
  <si>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</si>
  <si>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</si>
  <si>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</si>
  <si>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</si>
  <si>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</si>
  <si>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</si>
  <si>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</si>
  <si>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</si>
  <si>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</si>
  <si>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</si>
  <si>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</si>
  <si>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</si>
  <si>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</si>
  <si>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</si>
  <si>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</si>
  <si>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</si>
  <si>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</si>
  <si>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</si>
  <si>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</si>
  <si>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</si>
  <si>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</si>
  <si>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</si>
  <si>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</si>
  <si>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</si>
  <si>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</si>
  <si>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</si>
  <si>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</si>
  <si>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</si>
  <si>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</si>
  <si>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</si>
  <si>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</si>
  <si>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</si>
  <si>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</si>
  <si>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</si>
  <si>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</si>
  <si>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</si>
  <si>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</si>
  <si>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</si>
  <si>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</si>
  <si>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</si>
  <si>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</si>
  <si>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</si>
  <si>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</si>
  <si>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</si>
  <si>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</si>
  <si>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</si>
  <si>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</si>
  <si>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</si>
  <si>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</si>
  <si>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</si>
  <si>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</si>
  <si>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</si>
  <si>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</si>
  <si>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</si>
  <si>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</si>
  <si>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</si>
  <si>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</si>
  <si>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</si>
  <si>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</si>
  <si>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</si>
  <si>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</si>
  <si>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</si>
  <si>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</si>
  <si>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</si>
  <si>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</si>
  <si>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</si>
  <si>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</si>
  <si>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</si>
  <si>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</si>
  <si>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</si>
  <si>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</si>
  <si>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</si>
  <si>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</si>
  <si>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</si>
  <si>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</si>
  <si>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</si>
  <si>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</si>
  <si>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</si>
  <si>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</si>
  <si>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</si>
  <si>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</si>
  <si>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</si>
  <si>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</si>
  <si>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</si>
  <si>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</si>
  <si>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</si>
  <si>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</si>
  <si>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</si>
  <si>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</si>
  <si>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</si>
  <si>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</si>
  <si>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</si>
  <si>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</si>
  <si>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</si>
  <si>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</si>
  <si>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</si>
  <si>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</si>
  <si>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</si>
  <si>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</si>
  <si>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</si>
  <si>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</si>
  <si>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</si>
  <si>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</si>
  <si>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</si>
  <si>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</si>
  <si>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</si>
  <si>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</si>
  <si>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</si>
  <si>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</si>
  <si>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</si>
  <si>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</si>
  <si>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</si>
  <si>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</si>
  <si>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</si>
  <si>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</si>
  <si>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</si>
  <si>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</si>
  <si>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</si>
  <si>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</si>
  <si>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</si>
  <si>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</si>
  <si>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</si>
  <si>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</si>
  <si>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</si>
  <si>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</si>
  <si>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</si>
  <si>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</si>
  <si>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</si>
  <si>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</si>
  <si>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</si>
  <si>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</si>
  <si>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</si>
  <si>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</si>
  <si>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</si>
  <si>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</si>
  <si>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</si>
  <si>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</si>
  <si>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</si>
  <si>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</si>
  <si>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</si>
  <si>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</si>
  <si>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</si>
  <si>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</si>
  <si>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</si>
  <si>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</si>
  <si>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</si>
  <si>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</si>
  <si>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</si>
  <si>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</si>
  <si>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</si>
  <si>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</si>
  <si>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</si>
  <si>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</si>
  <si>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</si>
  <si>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</si>
  <si>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</si>
  <si>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</si>
  <si>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</si>
  <si>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</si>
  <si>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</si>
  <si>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</si>
  <si>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</si>
  <si>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</si>
  <si>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</si>
  <si>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</si>
  <si>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</si>
  <si>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</si>
  <si>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</si>
  <si>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</si>
  <si>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</si>
  <si>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</si>
  <si>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</si>
  <si>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</si>
  <si>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</si>
  <si>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</si>
  <si>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</si>
  <si>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</si>
  <si>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</si>
  <si>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</si>
  <si>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</si>
  <si>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</si>
  <si>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</si>
  <si>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</si>
  <si>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</si>
  <si>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</si>
  <si>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</si>
  <si>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</si>
  <si>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</si>
  <si>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</si>
  <si>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</si>
  <si>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</si>
  <si>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</si>
  <si>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</si>
  <si>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</si>
  <si>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</si>
  <si>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</si>
  <si>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</si>
  <si>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</si>
  <si>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</si>
  <si>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</si>
  <si>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</si>
  <si>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</si>
  <si>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</si>
  <si>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</si>
  <si>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</si>
  <si>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</si>
  <si>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</si>
  <si>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</si>
  <si>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</si>
  <si>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</si>
  <si>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</si>
  <si>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</si>
  <si>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</si>
  <si>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</si>
  <si>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</si>
  <si>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</si>
  <si>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</si>
  <si>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</si>
  <si>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</si>
  <si>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</si>
  <si>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</si>
  <si>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</si>
  <si>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</si>
  <si>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</si>
  <si>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</si>
  <si>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</si>
  <si>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</si>
  <si>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</si>
  <si>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</si>
  <si>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</si>
  <si>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</si>
  <si>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</si>
  <si>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</si>
  <si>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</si>
  <si>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</si>
  <si>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</si>
  <si>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</si>
  <si>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</si>
  <si>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</si>
  <si>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</si>
  <si>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</si>
  <si>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</si>
  <si>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</si>
  <si>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</si>
  <si>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</si>
  <si>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</si>
  <si>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</si>
  <si>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</si>
  <si>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</si>
  <si>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</si>
  <si>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</si>
  <si>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</si>
  <si>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</si>
  <si>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</si>
  <si>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</si>
  <si>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</si>
  <si>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</si>
  <si>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</si>
  <si>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</si>
  <si>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</si>
  <si>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</si>
  <si>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</si>
  <si>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</si>
  <si>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</si>
  <si>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</si>
  <si>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</si>
  <si>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</si>
  <si>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</si>
  <si>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</si>
  <si>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</si>
  <si>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</si>
  <si>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</si>
  <si>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</si>
  <si>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</si>
  <si>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</si>
  <si>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</si>
  <si>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</si>
  <si>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</si>
  <si>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</si>
  <si>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</si>
  <si>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</si>
  <si>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</si>
  <si>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</si>
  <si>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</si>
  <si>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</si>
  <si>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</si>
  <si>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</si>
  <si>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</si>
  <si>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</si>
  <si>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</si>
  <si>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</si>
  <si>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</si>
  <si>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</si>
  <si>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</si>
  <si>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</si>
  <si>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</si>
  <si>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</si>
  <si>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</si>
  <si>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</si>
  <si>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</si>
  <si>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</si>
  <si>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</si>
  <si>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</si>
  <si>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</si>
  <si>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</si>
  <si>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</si>
  <si>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</si>
  <si>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</si>
  <si>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</si>
  <si>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</si>
  <si>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</si>
  <si>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</si>
  <si>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</si>
  <si>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</si>
  <si>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</si>
  <si>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</si>
  <si>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</si>
  <si>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</si>
  <si>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</si>
  <si>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</si>
  <si>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</si>
  <si>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</si>
  <si>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</si>
  <si>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</si>
  <si>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</si>
  <si>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</si>
  <si>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</si>
  <si>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</si>
  <si>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</si>
  <si>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</si>
  <si>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</si>
  <si>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</si>
  <si>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</si>
  <si>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</si>
  <si>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</si>
  <si>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</si>
  <si>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</si>
  <si>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</si>
  <si>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</si>
  <si>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</si>
  <si>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</si>
  <si>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</si>
  <si>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</si>
  <si>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</si>
  <si>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</si>
  <si>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</si>
  <si>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</si>
  <si>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</si>
  <si>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</si>
  <si>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</si>
  <si>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</si>
  <si>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</si>
  <si>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</si>
  <si>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</si>
  <si>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</si>
  <si>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</si>
  <si>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</si>
  <si>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</si>
  <si>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</si>
  <si>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</si>
  <si>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</si>
  <si>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</si>
  <si>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</si>
  <si>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</si>
  <si>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</si>
  <si>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</si>
  <si>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</si>
  <si>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</si>
  <si>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</si>
  <si>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</si>
  <si>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</si>
  <si>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</si>
  <si>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</si>
  <si>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</si>
  <si>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</si>
  <si>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</si>
  <si>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</si>
  <si>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</si>
  <si>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</si>
  <si>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</si>
  <si>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</si>
  <si>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</si>
  <si>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</si>
  <si>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</si>
  <si>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</si>
  <si>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</si>
  <si>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</si>
  <si>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</si>
  <si>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</si>
  <si>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</si>
  <si>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</si>
  <si>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</si>
  <si>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</si>
  <si>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</si>
  <si>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</si>
  <si>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</si>
  <si>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</si>
  <si>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</si>
  <si>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</si>
  <si>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</si>
  <si>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</si>
  <si>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</si>
  <si>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</si>
  <si>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</si>
  <si>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</si>
  <si>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</si>
  <si>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</si>
  <si>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</si>
  <si>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</si>
  <si>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</si>
  <si>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</si>
  <si>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</si>
  <si>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</si>
  <si>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</si>
  <si>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</si>
  <si>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</si>
  <si>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</si>
  <si>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</si>
  <si>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</si>
  <si>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</si>
  <si>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</si>
  <si>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</si>
  <si>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</si>
  <si>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</si>
  <si>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</si>
  <si>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</si>
  <si>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</si>
  <si>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</si>
  <si>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</si>
  <si>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</si>
  <si>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</si>
  <si>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</si>
  <si>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</si>
  <si>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</si>
  <si>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</si>
  <si>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</si>
  <si>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</si>
  <si>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</si>
  <si>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</si>
  <si>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</si>
  <si>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</si>
  <si>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</si>
  <si>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</si>
  <si>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</si>
  <si>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</si>
  <si>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</si>
  <si>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</si>
  <si>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</si>
  <si>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</si>
  <si>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</si>
  <si>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</si>
  <si>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</si>
  <si>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</si>
  <si>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</si>
  <si>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</si>
  <si>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</si>
  <si>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</si>
  <si>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</si>
  <si>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</si>
  <si>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</si>
  <si>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</si>
  <si>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</si>
  <si>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</si>
  <si>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</si>
  <si>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</si>
  <si>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</si>
  <si>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</si>
  <si>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</si>
  <si>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</si>
  <si>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</si>
  <si>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</si>
  <si>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</si>
  <si>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</si>
  <si>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</si>
  <si>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</si>
  <si>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</si>
  <si>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</si>
  <si>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</si>
  <si>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</si>
  <si>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</si>
  <si>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</si>
  <si>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</si>
  <si>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</si>
  <si>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</si>
  <si>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</si>
  <si>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</si>
  <si>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</si>
  <si>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</si>
  <si>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</si>
  <si>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</si>
  <si>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</si>
  <si>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</si>
  <si>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</si>
  <si>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</si>
  <si>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</si>
  <si>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</si>
  <si>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</si>
  <si>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</si>
  <si>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</si>
  <si>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</si>
  <si>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</si>
  <si>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</si>
  <si>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</si>
  <si>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</si>
  <si>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</si>
  <si>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</si>
  <si>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</si>
  <si>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</si>
  <si>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</si>
  <si>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</si>
  <si>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</si>
  <si>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</si>
  <si>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</si>
  <si>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</si>
  <si>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</si>
  <si>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</si>
  <si>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</si>
  <si>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</si>
  <si>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</si>
  <si>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</si>
  <si>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</si>
  <si>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</si>
  <si>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</si>
  <si>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</si>
  <si>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</si>
  <si>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</si>
  <si>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</si>
  <si>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</si>
  <si>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</si>
  <si>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</si>
  <si>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</si>
  <si>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</si>
  <si>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</si>
  <si>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</si>
  <si>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</si>
  <si>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</si>
  <si>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</si>
  <si>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</si>
  <si>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</si>
  <si>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</si>
  <si>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</si>
  <si>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</si>
  <si>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</si>
  <si>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</si>
  <si>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</si>
  <si>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</si>
  <si>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</si>
  <si>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</si>
  <si>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</si>
  <si>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</si>
  <si>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</si>
  <si>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</si>
  <si>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</si>
  <si>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</si>
  <si>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</si>
  <si>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</si>
  <si>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</si>
  <si>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</si>
  <si>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</si>
  <si>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</si>
  <si>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</si>
  <si>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</si>
  <si>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</si>
  <si>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</si>
  <si>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</si>
  <si>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</si>
  <si>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</si>
  <si>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</si>
  <si>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</si>
  <si>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</si>
  <si>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</si>
  <si>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</si>
  <si>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</si>
  <si>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</si>
  <si>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</si>
  <si>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</si>
  <si>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</si>
  <si>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</si>
  <si>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</si>
  <si>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</si>
  <si>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</si>
  <si>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</si>
  <si>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</si>
  <si>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</si>
  <si>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</si>
  <si>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</si>
  <si>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</si>
  <si>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</si>
  <si>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</si>
  <si>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</si>
  <si>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</si>
  <si>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</si>
  <si>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</si>
  <si>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</si>
  <si>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</si>
  <si>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</si>
  <si>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</si>
  <si>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</si>
  <si>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</si>
  <si>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</si>
  <si>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</si>
  <si>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</si>
  <si>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</si>
  <si>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</si>
  <si>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</si>
  <si>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</si>
  <si>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</si>
  <si>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</si>
  <si>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</si>
  <si>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</si>
  <si>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</si>
  <si>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</si>
  <si>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</si>
  <si>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</si>
  <si>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</si>
  <si>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</si>
  <si>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</si>
  <si>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</si>
  <si>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</si>
  <si>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</si>
  <si>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</si>
  <si>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</si>
  <si>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</si>
  <si>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</si>
  <si>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</si>
  <si>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</si>
  <si>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</si>
  <si>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</si>
  <si>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</si>
  <si>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</si>
  <si>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</si>
  <si>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</si>
  <si>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</si>
  <si>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</si>
  <si>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</si>
  <si>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</si>
  <si>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</si>
  <si>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</si>
  <si>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</si>
  <si>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</si>
  <si>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</si>
  <si>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</si>
  <si>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</si>
  <si>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</si>
  <si>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</si>
  <si>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</si>
  <si>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</si>
  <si>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</si>
  <si>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</si>
  <si>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</si>
  <si>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</si>
  <si>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</si>
  <si>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</si>
  <si>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</si>
  <si>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</si>
  <si>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</si>
  <si>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</si>
  <si>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</si>
  <si>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</si>
  <si>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</si>
  <si>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</si>
  <si>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</si>
  <si>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</si>
  <si>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</si>
  <si>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</si>
  <si>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</si>
  <si>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</si>
  <si>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</si>
  <si>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</si>
  <si>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</si>
  <si>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</si>
  <si>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</si>
  <si>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</si>
  <si>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</si>
  <si>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</si>
  <si>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</si>
  <si>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</si>
  <si>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</si>
  <si>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</si>
  <si>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</si>
  <si>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</si>
  <si>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</si>
  <si>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</si>
  <si>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</si>
  <si>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</si>
  <si>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</si>
  <si>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</si>
  <si>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</si>
  <si>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</si>
  <si>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</si>
  <si>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</si>
  <si>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</si>
  <si>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</si>
  <si>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</si>
  <si>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</si>
  <si>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</si>
  <si>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</si>
  <si>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</si>
  <si>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</si>
  <si>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</si>
  <si>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</si>
  <si>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</si>
  <si>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</si>
  <si>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</si>
  <si>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</si>
  <si>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</si>
  <si>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</si>
  <si>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</si>
  <si>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</si>
  <si>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</si>
  <si>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</si>
  <si>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</si>
  <si>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</si>
  <si>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</si>
  <si>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</si>
  <si>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</si>
  <si>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</si>
  <si>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</si>
  <si>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</si>
  <si>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</si>
  <si>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</si>
  <si>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</si>
  <si>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</si>
  <si>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</si>
  <si>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</si>
  <si>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</si>
  <si>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</si>
  <si>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</si>
  <si>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</si>
  <si>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</si>
  <si>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</si>
  <si>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</si>
  <si>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</si>
  <si>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</si>
  <si>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</si>
  <si>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</si>
  <si>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</si>
  <si>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</si>
  <si>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</si>
  <si>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</si>
  <si>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</si>
  <si>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</si>
  <si>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</si>
  <si>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</si>
  <si>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</si>
  <si>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</si>
  <si>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</si>
  <si>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</si>
  <si>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</si>
  <si>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</si>
  <si>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</si>
  <si>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</si>
  <si>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</si>
  <si>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</si>
  <si>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</si>
  <si>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</si>
  <si>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</si>
  <si>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</si>
  <si>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</si>
  <si>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</si>
  <si>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</si>
  <si>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</si>
  <si>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</si>
  <si>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</si>
  <si>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</si>
  <si>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</si>
  <si>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</si>
  <si>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</si>
  <si>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</si>
  <si>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</si>
  <si>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</si>
  <si>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</si>
  <si>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</si>
  <si>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</si>
  <si>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</si>
  <si>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</si>
  <si>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</si>
  <si>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</si>
  <si>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</si>
  <si>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</si>
  <si>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</si>
  <si>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</si>
  <si>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</si>
  <si>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</si>
  <si>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</si>
  <si>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</si>
  <si>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</si>
  <si>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</si>
  <si>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</si>
  <si>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</si>
  <si>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</si>
  <si>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</si>
  <si>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</si>
  <si>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</si>
  <si>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</si>
  <si>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</si>
  <si>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</si>
  <si>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</si>
  <si>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</si>
  <si>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</si>
  <si>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</si>
  <si>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</si>
  <si>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</si>
  <si>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</si>
  <si>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</si>
  <si>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</si>
  <si>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</si>
  <si>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</si>
  <si>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</si>
  <si>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</si>
  <si>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</si>
  <si>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</si>
  <si>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</si>
  <si>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</si>
  <si>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</si>
  <si>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</si>
  <si>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</si>
  <si>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</si>
  <si>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</si>
  <si>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</si>
  <si>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</si>
  <si>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</si>
  <si>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</si>
  <si>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</si>
  <si>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</si>
  <si>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</si>
  <si>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</si>
  <si>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</si>
  <si>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</si>
  <si>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</si>
  <si>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</si>
  <si>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</si>
  <si>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</si>
  <si>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</si>
  <si>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</si>
  <si>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</si>
  <si>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</si>
  <si>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</si>
  <si>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</si>
  <si>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</si>
  <si>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</si>
  <si>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</si>
  <si>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</si>
  <si>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</si>
  <si>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</si>
  <si>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</si>
  <si>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</si>
  <si>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</si>
  <si>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</si>
  <si>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</si>
  <si>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</si>
  <si>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</si>
  <si>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</si>
  <si>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</si>
  <si>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</si>
  <si>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</si>
  <si>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</si>
  <si>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</si>
  <si>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</si>
  <si>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</si>
  <si>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</si>
  <si>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</si>
  <si>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</si>
  <si>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</si>
  <si>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</si>
  <si>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</si>
  <si>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</si>
  <si>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</si>
  <si>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</si>
  <si>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</si>
  <si>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</si>
  <si>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</si>
  <si>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</si>
  <si>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</si>
  <si>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</si>
  <si>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</si>
  <si>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</si>
  <si>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</si>
  <si>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</si>
  <si>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</si>
  <si>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</si>
  <si>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</si>
  <si>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</si>
  <si>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</si>
  <si>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</si>
  <si>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</si>
  <si>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</si>
  <si>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</si>
  <si>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</si>
  <si>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</si>
  <si>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</si>
  <si>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</si>
  <si>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</si>
  <si>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</si>
  <si>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</si>
  <si>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</si>
  <si>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</si>
  <si>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</si>
  <si>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</si>
  <si>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</si>
  <si>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</si>
  <si>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</si>
  <si>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</si>
  <si>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</si>
  <si>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</si>
  <si>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</si>
  <si>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</si>
  <si>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</si>
  <si>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</si>
  <si>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</si>
  <si>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</si>
  <si>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</si>
  <si>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</si>
  <si>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</si>
  <si>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</si>
  <si>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</si>
  <si>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</si>
  <si>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</si>
  <si>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</si>
  <si>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</si>
  <si>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</si>
  <si>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</si>
  <si>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</si>
  <si>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</si>
  <si>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</si>
  <si>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</si>
  <si>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</si>
  <si>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</si>
  <si>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</si>
  <si>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</si>
  <si>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</si>
  <si>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</si>
  <si>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</si>
  <si>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</si>
  <si>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</si>
  <si>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</si>
  <si>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</si>
  <si>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</si>
  <si>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</si>
  <si>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</si>
  <si>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</si>
  <si>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</si>
  <si>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</si>
  <si>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</si>
  <si>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</si>
  <si>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</si>
  <si>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</si>
  <si>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</si>
  <si>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</si>
  <si>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</si>
  <si>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</si>
  <si>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</si>
  <si>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</si>
  <si>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</si>
  <si>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</si>
  <si>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</si>
  <si>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</si>
  <si>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</si>
  <si>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</si>
  <si>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</si>
  <si>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</si>
  <si>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</si>
  <si>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</si>
  <si>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</si>
  <si>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</si>
  <si>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</si>
  <si>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</si>
  <si>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</si>
  <si>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</si>
  <si>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</si>
  <si>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</si>
  <si>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</si>
  <si>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</si>
  <si>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</si>
  <si>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</si>
  <si>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</si>
  <si>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</si>
  <si>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</si>
  <si>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</si>
  <si>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</si>
  <si>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</si>
  <si>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</si>
  <si>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</si>
  <si>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</si>
  <si>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</si>
  <si>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</si>
  <si>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</si>
  <si>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</si>
  <si>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</si>
  <si>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</si>
  <si>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</si>
  <si>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</si>
  <si>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</si>
  <si>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</si>
  <si>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</si>
  <si>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</si>
  <si>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</si>
  <si>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</si>
  <si>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</si>
  <si>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</si>
  <si>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</si>
  <si>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</si>
  <si>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</si>
  <si>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</si>
  <si>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</si>
  <si>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</si>
  <si>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</si>
  <si>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</si>
  <si>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</si>
  <si>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</si>
  <si>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</si>
  <si>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</si>
  <si>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</si>
  <si>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</si>
  <si>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</si>
  <si>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</si>
  <si>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</si>
  <si>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</si>
  <si>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</si>
  <si>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</si>
  <si>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</si>
  <si>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</si>
  <si>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</si>
  <si>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</si>
  <si>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</si>
  <si>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</si>
  <si>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</si>
  <si>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</si>
  <si>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</si>
  <si>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</si>
  <si>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</si>
  <si>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</si>
  <si>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</si>
  <si>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</si>
  <si>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</si>
  <si>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</si>
  <si>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</si>
  <si>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</si>
  <si>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</si>
  <si>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</si>
  <si>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</si>
  <si>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</si>
  <si>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</si>
  <si>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</si>
  <si>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</si>
  <si>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</si>
  <si>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</si>
  <si>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</si>
  <si>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</si>
  <si>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</si>
  <si>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</si>
  <si>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</si>
  <si>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</si>
  <si>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</si>
  <si>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</si>
  <si>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</si>
  <si>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</si>
  <si>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</si>
  <si>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</si>
  <si>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</si>
  <si>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</si>
  <si>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</si>
  <si>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</si>
  <si>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</si>
  <si>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</si>
  <si>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</si>
  <si>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</si>
  <si>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</si>
  <si>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</si>
  <si>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</si>
  <si>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</si>
  <si>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</si>
  <si>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</si>
  <si>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</si>
  <si>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</si>
  <si>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</si>
  <si>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</si>
  <si>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</si>
  <si>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</si>
  <si>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</si>
  <si>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</si>
  <si>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</si>
  <si>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</si>
  <si>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</si>
  <si>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</si>
  <si>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</si>
  <si>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</si>
  <si>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</si>
  <si>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</si>
  <si>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</si>
  <si>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</si>
  <si>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</si>
  <si>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</si>
  <si>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</si>
  <si>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</si>
  <si>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</si>
  <si>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</si>
  <si>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</si>
  <si>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</si>
  <si>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</si>
  <si>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</si>
  <si>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</si>
  <si>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</si>
  <si>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</si>
  <si>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</si>
  <si>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</si>
  <si>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</si>
  <si>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</si>
  <si>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</si>
  <si>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</si>
  <si>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</si>
  <si>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</si>
  <si>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</si>
  <si>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</si>
  <si>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</si>
  <si>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</si>
  <si>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</si>
  <si>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</si>
  <si>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</si>
  <si>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</si>
  <si>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</si>
  <si>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</si>
  <si>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</si>
  <si>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</si>
  <si>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</si>
  <si>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</si>
  <si>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</si>
  <si>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</si>
  <si>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</si>
  <si>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</si>
  <si>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</si>
  <si>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</si>
  <si>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</si>
  <si>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</si>
  <si>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</si>
  <si>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</si>
  <si>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</si>
  <si>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</si>
  <si>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</si>
  <si>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</si>
  <si>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</si>
  <si>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</si>
  <si>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</si>
  <si>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</si>
  <si>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</si>
  <si>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</si>
  <si>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</si>
  <si>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</si>
  <si>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</si>
  <si>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</si>
  <si>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</si>
  <si>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</si>
  <si>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</si>
  <si>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</si>
  <si>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</si>
  <si>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</si>
  <si>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</si>
  <si>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</si>
  <si>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</si>
  <si>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</si>
  <si>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</si>
  <si>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</si>
  <si>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</si>
  <si>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</si>
  <si>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</si>
  <si>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</si>
  <si>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</si>
  <si>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</si>
  <si>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</si>
  <si>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</si>
  <si>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</si>
  <si>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</si>
  <si>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</si>
  <si>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</si>
  <si>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</si>
  <si>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</si>
  <si>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</si>
  <si>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</si>
  <si>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</si>
  <si>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</si>
  <si>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</si>
  <si>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</si>
  <si>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</si>
  <si>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</si>
  <si>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</si>
  <si>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</si>
  <si>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</si>
  <si>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</si>
  <si>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</si>
  <si>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</si>
  <si>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</si>
  <si>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</si>
  <si>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</si>
  <si>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</si>
  <si>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</si>
  <si>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</si>
  <si>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</si>
  <si>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</si>
  <si>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</si>
  <si>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</si>
  <si>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</si>
  <si>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</si>
  <si>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</si>
  <si>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</si>
  <si>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</si>
  <si>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</si>
  <si>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</si>
  <si>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</si>
  <si>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</si>
  <si>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</si>
  <si>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</si>
  <si>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</si>
  <si>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</si>
  <si>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</si>
  <si>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</si>
  <si>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</si>
  <si>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</si>
  <si>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</si>
  <si>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</si>
  <si>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</si>
  <si>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</si>
  <si>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</si>
  <si>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</si>
  <si>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</si>
  <si>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</si>
  <si>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</si>
  <si>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</si>
  <si>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</si>
  <si>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</si>
  <si>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</si>
  <si>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</si>
  <si>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</si>
  <si>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</si>
  <si>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</si>
  <si>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</si>
  <si>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</si>
  <si>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</si>
  <si>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</si>
  <si>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</si>
  <si>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</si>
  <si>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</si>
  <si>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</si>
  <si>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</si>
  <si>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</si>
  <si>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</si>
  <si>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</si>
  <si>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</si>
  <si>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</si>
  <si>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</si>
  <si>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</si>
  <si>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</si>
  <si>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</si>
  <si>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</si>
  <si>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</si>
  <si>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</si>
  <si>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</si>
  <si>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</si>
  <si>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</si>
  <si>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</si>
  <si>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</si>
  <si>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</si>
  <si>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</si>
  <si>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</si>
  <si>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</si>
  <si>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</si>
  <si>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</si>
  <si>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</si>
  <si>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</si>
  <si>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</si>
  <si>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</si>
  <si>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</si>
  <si>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</si>
  <si>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</si>
  <si>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</si>
  <si>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</si>
  <si>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</si>
  <si>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</si>
  <si>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</si>
  <si>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</si>
  <si>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</si>
  <si>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</si>
  <si>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</si>
  <si>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</si>
  <si>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</si>
  <si>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</si>
  <si>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</si>
  <si>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</si>
  <si>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</si>
  <si>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</si>
  <si>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</si>
  <si>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</si>
  <si>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</si>
  <si>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</si>
  <si>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</si>
  <si>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</si>
  <si>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</si>
  <si>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</si>
  <si>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</si>
  <si>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</si>
  <si>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</si>
  <si>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</si>
  <si>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</si>
  <si>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</si>
  <si>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</si>
  <si>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</si>
  <si>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</si>
  <si>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</si>
  <si>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</si>
  <si>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</si>
  <si>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</si>
  <si>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</si>
  <si>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</si>
  <si>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</si>
  <si>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</si>
  <si>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</si>
  <si>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</si>
  <si>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</si>
  <si>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</si>
  <si>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</si>
  <si>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</si>
  <si>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</si>
  <si>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</si>
  <si>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</si>
  <si>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</si>
  <si>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</si>
  <si>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</si>
  <si>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</si>
  <si>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</si>
  <si>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</si>
  <si>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</si>
  <si>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</si>
  <si>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</si>
  <si>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</si>
  <si>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</si>
  <si>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</si>
  <si>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</si>
  <si>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</si>
  <si>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</si>
  <si>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</si>
  <si>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</si>
  <si>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</si>
  <si>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</si>
  <si>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</si>
  <si>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</si>
  <si>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</si>
  <si>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</si>
  <si>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</si>
  <si>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</si>
  <si>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</si>
  <si>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</si>
  <si>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</si>
  <si>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</si>
  <si>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</si>
  <si>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</si>
  <si>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</si>
  <si>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</si>
  <si>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</si>
  <si>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</si>
  <si>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</si>
  <si>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</si>
  <si>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</si>
  <si>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</si>
  <si>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</si>
  <si>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</si>
  <si>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</si>
  <si>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</si>
  <si>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</si>
  <si>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</si>
  <si>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</si>
  <si>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</si>
  <si>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</si>
  <si>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</si>
  <si>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</si>
  <si>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</si>
  <si>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</si>
  <si>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</si>
  <si>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</si>
  <si>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</si>
  <si>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</si>
  <si>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</si>
  <si>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</si>
  <si>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</si>
  <si>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</si>
  <si>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</si>
  <si>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</si>
  <si>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</si>
  <si>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</si>
  <si>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</si>
  <si>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</si>
  <si>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</si>
  <si>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</si>
  <si>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</si>
  <si>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</si>
  <si>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</si>
  <si>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</si>
  <si>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</si>
  <si>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</si>
  <si>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</si>
  <si>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</si>
  <si>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</si>
  <si>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</si>
  <si>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</si>
  <si>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</si>
  <si>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</si>
  <si>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</si>
  <si>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</si>
  <si>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</si>
  <si>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</si>
  <si>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</si>
  <si>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</si>
  <si>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</si>
  <si>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</si>
  <si>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</si>
  <si>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</si>
  <si>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</si>
  <si>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</si>
  <si>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</si>
  <si>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</si>
  <si>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</si>
  <si>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</si>
  <si>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</si>
  <si>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</si>
  <si>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</si>
  <si>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</si>
  <si>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</si>
  <si>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</si>
  <si>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</si>
  <si>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</si>
  <si>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</si>
  <si>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</si>
  <si>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</si>
  <si>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</si>
  <si>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</si>
  <si>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</si>
  <si>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</si>
  <si>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</si>
  <si>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</si>
  <si>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</si>
  <si>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</si>
  <si>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</si>
  <si>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</si>
  <si>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</si>
  <si>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</si>
  <si>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</si>
  <si>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</si>
  <si>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</si>
  <si>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</si>
  <si>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</si>
  <si>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</si>
  <si>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</si>
  <si>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</si>
  <si>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</si>
  <si>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</si>
  <si>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</si>
  <si>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</si>
  <si>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</si>
  <si>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</si>
  <si>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</si>
  <si>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</si>
  <si>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</si>
  <si>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</si>
  <si>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</si>
  <si>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</si>
  <si>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</si>
  <si>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</si>
  <si>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</si>
  <si>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</si>
  <si>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</si>
  <si>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</si>
  <si>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</si>
  <si>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</si>
  <si>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</si>
  <si>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</si>
  <si>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</si>
  <si>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</si>
  <si>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</si>
  <si>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</si>
  <si>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</si>
  <si>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</si>
  <si>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</si>
  <si>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</si>
  <si>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</si>
  <si>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</si>
  <si>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</si>
  <si>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</si>
  <si>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</si>
  <si>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</si>
  <si>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</si>
  <si>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</si>
  <si>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</si>
  <si>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</si>
  <si>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</si>
  <si>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</si>
  <si>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</si>
  <si>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</si>
  <si>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</si>
  <si>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</si>
  <si>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</si>
  <si>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</si>
  <si>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</si>
  <si>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</si>
  <si>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</si>
  <si>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</si>
  <si>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</si>
  <si>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</si>
  <si>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</si>
  <si>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</si>
  <si>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</si>
  <si>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</si>
  <si>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</si>
  <si>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</si>
  <si>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</si>
  <si>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</si>
  <si>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</si>
  <si>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</si>
  <si>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</si>
  <si>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</si>
  <si>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</si>
  <si>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</si>
  <si>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</si>
  <si>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</si>
  <si>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</si>
  <si>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</si>
  <si>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</si>
  <si>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</si>
  <si>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</si>
  <si>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</si>
  <si>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</si>
  <si>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</si>
  <si>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</si>
  <si>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</si>
  <si>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</si>
  <si>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</si>
  <si>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</si>
  <si>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</si>
  <si>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</si>
  <si>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</si>
  <si>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</si>
  <si>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</si>
  <si>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</si>
  <si>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</si>
  <si>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</si>
  <si>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</si>
  <si>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</si>
  <si>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</si>
  <si>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</si>
  <si>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</si>
  <si>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</si>
  <si>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</si>
  <si>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</si>
  <si>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</si>
  <si>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</si>
  <si>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</si>
  <si>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</si>
  <si>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</si>
  <si>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</si>
  <si>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</si>
  <si>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</si>
  <si>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</si>
  <si>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</si>
  <si>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</si>
  <si>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</si>
  <si>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</si>
  <si>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</si>
  <si>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</si>
  <si>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</si>
  <si>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</si>
  <si>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</si>
  <si>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</si>
  <si>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</si>
  <si>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</si>
  <si>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</si>
  <si>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</si>
  <si>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</si>
  <si>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</si>
  <si>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</si>
  <si>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</si>
  <si>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</si>
  <si>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</si>
  <si>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</si>
  <si>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</si>
  <si>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</si>
  <si>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</si>
  <si>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</si>
  <si>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</si>
  <si>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</si>
  <si>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</si>
  <si>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</si>
  <si>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</si>
  <si>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</si>
  <si>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</si>
  <si>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</si>
  <si>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</si>
  <si>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</si>
  <si>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</si>
  <si>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</si>
  <si>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</si>
  <si>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</si>
  <si>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</si>
  <si>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</si>
  <si>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</si>
  <si>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</si>
  <si>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</si>
  <si>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</si>
  <si>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</si>
  <si>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</si>
  <si>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</si>
  <si>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</si>
  <si>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</si>
  <si>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</si>
  <si>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</si>
  <si>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</si>
  <si>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</si>
  <si>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</si>
  <si>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</si>
  <si>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</si>
  <si>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</si>
  <si>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</si>
  <si>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</si>
  <si>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</si>
  <si>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</si>
  <si>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</si>
  <si>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</si>
  <si>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</si>
  <si>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</si>
  <si>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</si>
  <si>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</si>
  <si>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</si>
  <si>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</si>
  <si>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</si>
  <si>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</si>
  <si>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</si>
  <si>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</si>
  <si>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</si>
  <si>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</si>
  <si>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</si>
  <si>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</si>
  <si>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</si>
  <si>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</si>
  <si>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</si>
  <si>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</si>
  <si>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</si>
  <si>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</si>
  <si>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</si>
  <si>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</si>
  <si>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</si>
  <si>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</si>
  <si>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</si>
  <si>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</si>
  <si>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</si>
  <si>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</si>
  <si>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</si>
  <si>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</si>
  <si>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</si>
  <si>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</si>
  <si>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</si>
  <si>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</si>
  <si>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</si>
  <si>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</si>
  <si>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</si>
  <si>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</si>
  <si>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</si>
  <si>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</si>
  <si>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</si>
  <si>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</si>
  <si>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</si>
  <si>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</si>
  <si>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</si>
  <si>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</si>
  <si>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</si>
  <si>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</si>
  <si>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</si>
  <si>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</si>
  <si>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</si>
  <si>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</si>
  <si>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</si>
  <si>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</si>
  <si>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</si>
  <si>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</si>
  <si>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</si>
  <si>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</si>
  <si>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</si>
  <si>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</si>
  <si>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</si>
  <si>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</si>
  <si>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</si>
  <si>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</si>
  <si>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</si>
  <si>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</si>
  <si>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</si>
  <si>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</si>
  <si>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</si>
  <si>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</si>
  <si>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</si>
  <si>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</si>
  <si>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</si>
  <si>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</si>
  <si>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</si>
  <si>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</si>
  <si>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</si>
  <si>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</si>
  <si>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</si>
  <si>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</si>
  <si>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</si>
  <si>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</si>
  <si>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</si>
  <si>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</si>
  <si>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</si>
  <si>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</si>
  <si>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</si>
  <si>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</si>
  <si>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</si>
  <si>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</si>
  <si>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</si>
  <si>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</si>
  <si>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</si>
  <si>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</si>
  <si>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</si>
  <si>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</si>
  <si>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</si>
  <si>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</si>
  <si>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</si>
  <si>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</si>
  <si>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</si>
  <si>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</si>
  <si>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</si>
  <si>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</si>
  <si>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</si>
  <si>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</si>
  <si>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</si>
  <si>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</si>
  <si>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</si>
  <si>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</si>
  <si>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</si>
  <si>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</si>
  <si>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</si>
  <si>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</si>
  <si>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</si>
  <si>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</si>
  <si>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</si>
  <si>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</si>
  <si>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</si>
  <si>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</si>
  <si>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</si>
  <si>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</si>
  <si>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</si>
  <si>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</si>
  <si>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</si>
  <si>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</si>
  <si>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</si>
  <si>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</si>
  <si>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</si>
  <si>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</si>
  <si>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</si>
  <si>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</si>
  <si>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</si>
  <si>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</si>
  <si>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</si>
  <si>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</si>
  <si>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</si>
  <si>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</si>
  <si>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</si>
  <si>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</si>
  <si>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</si>
  <si>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</si>
  <si>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</si>
  <si>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</si>
  <si>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</si>
  <si>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</si>
  <si>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</si>
  <si>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</si>
  <si>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</si>
  <si>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</si>
  <si>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</si>
  <si>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</si>
  <si>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</si>
  <si>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</si>
  <si>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</si>
  <si>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</si>
  <si>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</si>
  <si>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</si>
  <si>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</si>
  <si>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</si>
  <si>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</si>
  <si>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</si>
  <si>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</si>
  <si>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</si>
  <si>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</si>
  <si>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</si>
  <si>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</si>
  <si>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</si>
  <si>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</si>
  <si>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</si>
  <si>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</si>
  <si>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</si>
  <si>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</si>
  <si>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</si>
  <si>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</si>
  <si>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</si>
  <si>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</si>
  <si>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</si>
  <si>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</si>
  <si>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</si>
  <si>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</si>
  <si>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</si>
  <si>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</si>
  <si>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</si>
  <si>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</si>
  <si>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</si>
  <si>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</si>
  <si>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</si>
  <si>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</si>
  <si>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</si>
  <si>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</si>
  <si>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</si>
  <si>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</si>
  <si>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</si>
  <si>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</si>
  <si>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</si>
  <si>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</si>
  <si>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</si>
  <si>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</si>
  <si>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</si>
  <si>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</si>
  <si>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</si>
  <si>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</si>
  <si>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</si>
  <si>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</si>
  <si>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</si>
  <si>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</si>
  <si>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</si>
  <si>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</si>
  <si>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</si>
  <si>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</si>
  <si>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</si>
  <si>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</si>
  <si>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</si>
  <si>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</si>
  <si>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</si>
  <si>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</si>
  <si>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</si>
  <si>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</si>
  <si>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</si>
  <si>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</si>
  <si>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</si>
  <si>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</si>
  <si>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</si>
  <si>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</si>
  <si>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</si>
  <si>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</si>
  <si>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</si>
  <si>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</si>
  <si>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</si>
  <si>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</si>
  <si>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</si>
  <si>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</si>
  <si>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</si>
  <si>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</si>
  <si>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</si>
  <si>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</si>
  <si>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</si>
  <si>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</si>
  <si>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</si>
  <si>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</si>
  <si>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</si>
  <si>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</si>
  <si>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</si>
  <si>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</si>
  <si>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</si>
  <si>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</si>
  <si>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</si>
  <si>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</si>
  <si>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</si>
  <si>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</si>
  <si>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</si>
  <si>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</si>
  <si>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</si>
  <si>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</si>
  <si>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</si>
  <si>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</si>
  <si>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</si>
  <si>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</si>
  <si>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</si>
  <si>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</si>
  <si>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</si>
  <si>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</si>
  <si>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</si>
  <si>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</si>
  <si>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</si>
  <si>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</si>
  <si>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</si>
  <si>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</si>
  <si>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</si>
  <si>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</si>
  <si>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</si>
  <si>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</si>
  <si>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</si>
  <si>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</si>
  <si>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</si>
  <si>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</si>
  <si>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</si>
  <si>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</si>
  <si>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</si>
  <si>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</si>
  <si>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</si>
  <si>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</si>
  <si>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</si>
  <si>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</si>
  <si>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</si>
  <si>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</si>
  <si>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</si>
  <si>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</si>
  <si>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</si>
  <si>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</si>
  <si>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</si>
  <si>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</si>
  <si>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</si>
  <si>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</si>
  <si>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</si>
  <si>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</si>
  <si>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</si>
  <si>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</si>
  <si>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</si>
  <si>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</si>
  <si>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</si>
  <si>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</si>
  <si>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</si>
  <si>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</si>
  <si>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</si>
  <si>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</si>
  <si>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</si>
  <si>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</si>
  <si>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</si>
  <si>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</si>
  <si>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</si>
  <si>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</si>
  <si>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</si>
  <si>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</si>
  <si>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</si>
  <si>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</si>
  <si>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</si>
  <si>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</si>
  <si>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</si>
  <si>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</si>
  <si>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</si>
  <si>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</si>
  <si>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</si>
  <si>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</si>
  <si>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</si>
  <si>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</si>
  <si>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</si>
  <si>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</si>
  <si>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</si>
  <si>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</si>
  <si>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</si>
  <si>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</si>
  <si>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</si>
  <si>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</si>
  <si>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</si>
  <si>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</si>
  <si>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</si>
  <si>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</si>
  <si>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</si>
  <si>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</si>
  <si>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</si>
  <si>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</si>
  <si>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</si>
  <si>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</si>
  <si>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</si>
  <si>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</si>
  <si>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</si>
  <si>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</si>
  <si>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</si>
  <si>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</si>
  <si>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</si>
  <si>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</si>
  <si>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</si>
  <si>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</si>
  <si>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</si>
  <si>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</si>
  <si>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</si>
  <si>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</si>
  <si>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</si>
  <si>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</si>
  <si>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</si>
  <si>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</si>
  <si>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</si>
  <si>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</si>
  <si>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</si>
  <si>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</si>
  <si>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</si>
  <si>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</si>
  <si>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</si>
  <si>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</si>
  <si>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</si>
  <si>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</si>
  <si>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</si>
  <si>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</si>
  <si>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</si>
  <si>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</si>
  <si>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</si>
  <si>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</si>
  <si>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</si>
  <si>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</si>
  <si>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</si>
  <si>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</si>
  <si>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</si>
  <si>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</si>
  <si>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</si>
  <si>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</si>
  <si>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</si>
  <si>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</si>
  <si>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</si>
  <si>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</si>
  <si>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</si>
  <si>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</si>
  <si>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</si>
  <si>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</si>
  <si>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</si>
  <si>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</si>
  <si>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</si>
  <si>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</si>
  <si>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</si>
  <si>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</si>
  <si>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</si>
  <si>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</si>
  <si>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</si>
  <si>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</si>
  <si>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</si>
  <si>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</si>
  <si>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</si>
  <si>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</si>
  <si>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</si>
  <si>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</si>
  <si>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</si>
  <si>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</si>
  <si>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</si>
  <si>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</si>
  <si>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</si>
  <si>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</si>
  <si>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</si>
  <si>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</si>
  <si>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</si>
  <si>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</si>
  <si>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</si>
  <si>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</si>
  <si>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</si>
  <si>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</si>
  <si>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</si>
  <si>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</si>
  <si>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</si>
  <si>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</si>
  <si>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</si>
  <si>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</si>
  <si>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</si>
  <si>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</si>
  <si>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</si>
  <si>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</si>
  <si>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</si>
  <si>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</si>
  <si>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</si>
  <si>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</si>
  <si>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</si>
  <si>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</si>
  <si>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</si>
  <si>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</si>
  <si>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</si>
  <si>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</si>
  <si>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</si>
  <si>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</si>
  <si>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</si>
  <si>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</si>
  <si>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</si>
  <si>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</si>
  <si>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</si>
  <si>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</si>
  <si>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</si>
  <si>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</si>
  <si>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</si>
  <si>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</si>
  <si>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</si>
  <si>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</si>
  <si>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</si>
  <si>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</si>
  <si>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</si>
  <si>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</si>
  <si>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</si>
  <si>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</si>
  <si>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</si>
  <si>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</si>
  <si>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</si>
  <si>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</si>
  <si>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</si>
  <si>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</si>
  <si>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</si>
  <si>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</si>
  <si>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</si>
  <si>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</si>
  <si>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</si>
  <si>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</si>
  <si>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</si>
  <si>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</si>
  <si>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</si>
  <si>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</si>
  <si>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</si>
  <si>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</si>
  <si>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</si>
  <si>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</si>
  <si>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</si>
  <si>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</si>
  <si>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</si>
  <si>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</si>
  <si>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</si>
  <si>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</si>
  <si>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</si>
  <si>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</si>
  <si>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</si>
  <si>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</si>
  <si>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</si>
  <si>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</si>
  <si>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</si>
  <si>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</si>
  <si>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</si>
  <si>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</si>
  <si>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</si>
  <si>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</si>
  <si>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</si>
  <si>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</si>
  <si>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</si>
  <si>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</si>
  <si>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</si>
  <si>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</si>
  <si>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</si>
  <si>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</si>
  <si>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</si>
  <si>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</si>
  <si>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</si>
  <si>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</si>
  <si>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</si>
  <si>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</si>
  <si>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</si>
  <si>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</si>
  <si>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</si>
  <si>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</si>
  <si>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</si>
  <si>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</si>
  <si>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</si>
  <si>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</si>
  <si>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</si>
  <si>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</si>
  <si>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</si>
  <si>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</si>
  <si>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</si>
  <si>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</si>
  <si>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</si>
  <si>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</si>
  <si>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</si>
  <si>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</si>
  <si>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</si>
  <si>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</si>
  <si>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</si>
  <si>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</si>
  <si>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</si>
  <si>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</si>
  <si>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</si>
  <si>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</si>
  <si>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</si>
  <si>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</si>
  <si>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</si>
  <si>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</si>
  <si>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</si>
  <si>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</si>
  <si>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</si>
  <si>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</si>
  <si>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</si>
  <si>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</si>
  <si>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</si>
  <si>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</si>
  <si>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</si>
  <si>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</si>
  <si>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</si>
  <si>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</si>
  <si>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</si>
  <si>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</si>
  <si>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</si>
  <si>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</si>
  <si>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</si>
  <si>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</si>
  <si>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</si>
  <si>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</si>
  <si>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</si>
  <si>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</si>
  <si>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</si>
  <si>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</si>
  <si>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</si>
  <si>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</si>
  <si>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</si>
  <si>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</si>
  <si>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</si>
  <si>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</si>
  <si>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</si>
  <si>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</si>
  <si>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</si>
  <si>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</si>
  <si>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</si>
  <si>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</si>
  <si>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</si>
  <si>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</si>
  <si>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</si>
  <si>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</si>
  <si>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</si>
  <si>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</si>
  <si>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</si>
  <si>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</si>
  <si>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</si>
  <si>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</si>
  <si>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</si>
  <si>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</si>
  <si>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</si>
  <si>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</si>
  <si>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</si>
  <si>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</si>
  <si>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</si>
  <si>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</si>
  <si>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</si>
  <si>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</si>
  <si>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</si>
  <si>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</si>
  <si>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</si>
  <si>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</si>
  <si>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</si>
  <si>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</si>
  <si>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</si>
  <si>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</si>
  <si>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</si>
  <si>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</si>
  <si>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</si>
  <si>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</si>
  <si>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</si>
  <si>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</si>
  <si>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</si>
  <si>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</si>
  <si>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</si>
  <si>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</si>
  <si>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</si>
  <si>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</si>
  <si>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</si>
  <si>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</si>
  <si>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</si>
  <si>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</si>
  <si>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</si>
  <si>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</si>
  <si>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</si>
  <si>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</si>
  <si>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</si>
  <si>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</si>
  <si>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</si>
  <si>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</si>
  <si>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</si>
  <si>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</si>
  <si>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</si>
  <si>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</si>
  <si>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</si>
  <si>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</si>
  <si>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</si>
  <si>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</si>
  <si>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</si>
  <si>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</si>
  <si>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</si>
  <si>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</si>
  <si>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</si>
  <si>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</si>
  <si>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</si>
  <si>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</si>
  <si>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</si>
  <si>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</si>
  <si>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</si>
  <si>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</si>
  <si>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</si>
  <si>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</si>
  <si>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</si>
  <si>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</si>
  <si>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</si>
  <si>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</si>
  <si>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</si>
  <si>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</si>
  <si>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</si>
  <si>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</si>
  <si>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</si>
  <si>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</si>
  <si>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</si>
  <si>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</si>
  <si>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</si>
  <si>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</si>
  <si>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</si>
  <si>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</si>
  <si>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</si>
  <si>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</si>
  <si>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</si>
  <si>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</si>
  <si>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</si>
  <si>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</si>
  <si>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</si>
  <si>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</si>
  <si>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</si>
  <si>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</si>
  <si>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</si>
  <si>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</si>
  <si>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</si>
  <si>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</si>
  <si>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</si>
  <si>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</si>
  <si>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</si>
  <si>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</si>
  <si>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</si>
  <si>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</si>
  <si>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</si>
  <si>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</si>
  <si>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</si>
  <si>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</si>
  <si>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</si>
  <si>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</si>
  <si>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</si>
  <si>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</si>
  <si>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</si>
  <si>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</si>
  <si>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</si>
  <si>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</si>
  <si>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</si>
  <si>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</si>
  <si>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</si>
  <si>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</si>
  <si>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</si>
  <si>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</si>
  <si>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</si>
  <si>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</si>
  <si>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</si>
  <si>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</si>
  <si>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</si>
  <si>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</si>
  <si>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</si>
  <si>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</si>
  <si>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</si>
  <si>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</si>
  <si>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</si>
  <si>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</si>
  <si>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</si>
  <si>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</si>
  <si>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</si>
  <si>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</si>
  <si>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</si>
  <si>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</si>
  <si>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</si>
  <si>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</si>
  <si>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</si>
  <si>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</si>
  <si>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</si>
  <si>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</si>
  <si>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</si>
  <si>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</si>
  <si>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</si>
  <si>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</si>
  <si>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</si>
  <si>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</si>
  <si>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</si>
  <si>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</si>
  <si>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</si>
  <si>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</si>
  <si>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</si>
  <si>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</si>
  <si>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</si>
  <si>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</si>
  <si>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</si>
  <si>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</si>
  <si>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</si>
  <si>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</si>
  <si>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</si>
  <si>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</si>
  <si>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</si>
  <si>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</si>
  <si>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</si>
  <si>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</si>
  <si>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</si>
  <si>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</si>
  <si>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</si>
  <si>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</si>
  <si>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</si>
  <si>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</si>
  <si>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</si>
  <si>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</si>
  <si>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</si>
  <si>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</si>
  <si>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</si>
  <si>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</si>
  <si>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</si>
  <si>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</si>
  <si>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</si>
  <si>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</si>
  <si>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</si>
  <si>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</si>
  <si>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</si>
  <si>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</si>
  <si>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</si>
  <si>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</si>
  <si>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</si>
  <si>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</si>
  <si>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</si>
  <si>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</si>
  <si>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</si>
  <si>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</si>
  <si>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</si>
  <si>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</si>
  <si>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</si>
  <si>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</si>
  <si>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</si>
  <si>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</si>
  <si>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</si>
  <si>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</si>
  <si>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</si>
  <si>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</si>
  <si>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</si>
  <si>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</si>
  <si>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</si>
  <si>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</si>
  <si>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</si>
  <si>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</si>
  <si>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</si>
  <si>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</si>
  <si>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</si>
  <si>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</si>
  <si>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</si>
  <si>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</si>
  <si>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</si>
  <si>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</si>
  <si>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</si>
  <si>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</si>
  <si>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</si>
  <si>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</si>
  <si>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</si>
  <si>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</si>
  <si>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</si>
  <si>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</si>
  <si>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</si>
  <si>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</si>
  <si>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</si>
  <si>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</si>
  <si>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</si>
  <si>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</si>
  <si>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</si>
  <si>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</si>
  <si>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</si>
  <si>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</si>
  <si>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</si>
  <si>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</si>
  <si>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</si>
  <si>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</si>
  <si>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</si>
  <si>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</si>
  <si>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</si>
  <si>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</si>
  <si>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</si>
  <si>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</si>
  <si>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</si>
  <si>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</si>
  <si>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</si>
  <si>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</si>
  <si>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</si>
  <si>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</si>
  <si>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</si>
  <si>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</si>
  <si>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</si>
  <si>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</si>
  <si>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</si>
  <si>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</si>
  <si>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</si>
  <si>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</si>
  <si>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</si>
  <si>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</si>
  <si>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</si>
  <si>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</si>
  <si>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</si>
  <si>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</si>
  <si>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</si>
  <si>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</si>
  <si>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</si>
  <si>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</si>
  <si>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</si>
  <si>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</si>
  <si>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</si>
  <si>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</si>
  <si>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</si>
  <si>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</si>
  <si>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</si>
  <si>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</si>
  <si>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</si>
  <si>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</si>
  <si>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</si>
  <si>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</si>
  <si>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</si>
  <si>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</si>
  <si>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</si>
  <si>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</si>
  <si>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</si>
  <si>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</si>
  <si>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</si>
  <si>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</si>
  <si>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</si>
  <si>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</si>
  <si>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</si>
  <si>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</si>
  <si>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</si>
  <si>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</si>
  <si>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</si>
  <si>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</si>
  <si>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</si>
  <si>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</si>
  <si>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</si>
  <si>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</si>
  <si>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</si>
  <si>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</si>
  <si>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</si>
  <si>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</si>
  <si>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</si>
  <si>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</si>
  <si>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</si>
  <si>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</si>
  <si>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</si>
  <si>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</si>
  <si>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</si>
  <si>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</si>
  <si>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</si>
  <si>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</si>
  <si>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</si>
  <si>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</si>
  <si>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</si>
  <si>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</si>
  <si>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</si>
  <si>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</si>
  <si>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</si>
  <si>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</si>
  <si>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</si>
  <si>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</si>
  <si>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</si>
  <si>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</si>
  <si>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</si>
  <si>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</si>
  <si>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</si>
  <si>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</si>
  <si>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</si>
  <si>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</si>
  <si>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</si>
  <si>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</si>
  <si>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</si>
  <si>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</si>
  <si>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</si>
  <si>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</si>
  <si>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</si>
  <si>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</si>
  <si>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</si>
  <si>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</si>
  <si>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</si>
  <si>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</si>
  <si>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</si>
  <si>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</si>
  <si>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</si>
  <si>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</si>
  <si>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</si>
  <si>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</si>
  <si>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</si>
  <si>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</si>
  <si>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</si>
  <si>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</si>
  <si>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</si>
  <si>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</si>
  <si>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</si>
  <si>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</si>
  <si>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</si>
  <si>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</si>
  <si>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</si>
  <si>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</si>
  <si>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</si>
  <si>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</si>
  <si>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</si>
  <si>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</si>
  <si>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</si>
  <si>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</si>
  <si>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</si>
  <si>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</si>
  <si>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</si>
  <si>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</si>
  <si>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</si>
  <si>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</si>
  <si>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</si>
  <si>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</si>
  <si>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</si>
  <si>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</si>
  <si>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</si>
  <si>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</si>
  <si>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</si>
  <si>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</si>
  <si>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</si>
  <si>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</si>
  <si>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</si>
  <si>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</si>
  <si>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</si>
  <si>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</si>
  <si>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</si>
  <si>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</si>
  <si>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</si>
  <si>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</si>
  <si>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</si>
  <si>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</si>
  <si>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</si>
  <si>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</si>
  <si>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</si>
  <si>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</si>
  <si>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</si>
  <si>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</si>
  <si>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</si>
  <si>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</si>
  <si>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</si>
  <si>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</si>
  <si>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</si>
  <si>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</si>
  <si>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</si>
  <si>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</si>
  <si>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</si>
  <si>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</si>
  <si>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</si>
  <si>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</si>
  <si>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</si>
  <si>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</si>
  <si>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</si>
  <si>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</si>
  <si>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</si>
  <si>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</si>
  <si>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</si>
  <si>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</si>
  <si>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</si>
  <si>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</si>
  <si>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</si>
  <si>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</si>
  <si>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</si>
  <si>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</si>
  <si>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</si>
  <si>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</si>
  <si>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</si>
  <si>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</si>
  <si>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</si>
  <si>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</si>
  <si>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</si>
  <si>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</si>
  <si>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</si>
  <si>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</si>
  <si>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</si>
  <si>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</si>
  <si>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</si>
  <si>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</si>
  <si>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</si>
  <si>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</si>
  <si>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</si>
  <si>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</si>
  <si>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</si>
  <si>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</si>
  <si>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</si>
  <si>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</si>
  <si>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</si>
  <si>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</si>
  <si>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</si>
  <si>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</si>
  <si>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</si>
  <si>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</si>
  <si>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</si>
  <si>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</si>
  <si>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</si>
  <si>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</si>
  <si>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</si>
  <si>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</si>
  <si>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</si>
  <si>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</si>
  <si>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</si>
  <si>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</si>
  <si>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</si>
  <si>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</si>
  <si>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</si>
  <si>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</si>
  <si>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</si>
  <si>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</si>
  <si>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</si>
  <si>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</si>
  <si>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</si>
  <si>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</si>
  <si>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</si>
  <si>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</si>
  <si>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</si>
  <si>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</si>
  <si>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</si>
  <si>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</si>
  <si>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</si>
  <si>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</si>
  <si>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</si>
  <si>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</si>
  <si>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</si>
  <si>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</si>
  <si>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</si>
  <si>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</si>
  <si>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</si>
  <si>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</si>
  <si>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</si>
  <si>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</si>
  <si>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</si>
  <si>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</si>
  <si>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</si>
  <si>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</si>
  <si>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</si>
  <si>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</si>
  <si>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</si>
  <si>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</si>
  <si>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</si>
  <si>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</si>
  <si>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</si>
  <si>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</si>
  <si>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</si>
  <si>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</si>
  <si>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</si>
  <si>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</si>
  <si>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</si>
  <si>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</si>
  <si>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</si>
  <si>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</si>
  <si>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</si>
  <si>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</si>
  <si>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</si>
  <si>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</si>
  <si>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</si>
  <si>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</si>
  <si>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</si>
  <si>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</si>
  <si>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</si>
  <si>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</si>
  <si>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</si>
  <si>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</si>
  <si>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</si>
  <si>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</si>
  <si>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</si>
  <si>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</si>
  <si>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</si>
  <si>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</si>
  <si>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</si>
  <si>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</si>
  <si>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</si>
  <si>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</si>
  <si>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</si>
  <si>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</si>
  <si>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</si>
  <si>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</si>
  <si>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</si>
  <si>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</si>
  <si>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</si>
  <si>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</si>
  <si>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</si>
  <si>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</si>
  <si>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</si>
  <si>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</si>
  <si>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</si>
  <si>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</si>
  <si>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</si>
  <si>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</si>
  <si>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</si>
  <si>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</si>
  <si>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</si>
  <si>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</si>
  <si>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</si>
  <si>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</si>
  <si>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</si>
  <si>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</si>
  <si>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</si>
  <si>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</si>
  <si>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</si>
  <si>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</si>
  <si>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</si>
  <si>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</si>
  <si>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</si>
  <si>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</si>
  <si>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</si>
  <si>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</si>
  <si>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</si>
  <si>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</si>
  <si>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</si>
  <si>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</si>
  <si>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</si>
  <si>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</si>
  <si>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</si>
  <si>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</si>
  <si>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</si>
  <si>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</si>
  <si>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</si>
  <si>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</si>
  <si>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</si>
  <si>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</si>
  <si>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</si>
  <si>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</si>
  <si>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</si>
  <si>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</si>
  <si>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</si>
  <si>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</si>
  <si>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</si>
  <si>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</si>
  <si>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</si>
  <si>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</si>
  <si>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</si>
  <si>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</si>
  <si>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</si>
  <si>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</si>
  <si>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</si>
  <si>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</si>
  <si>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</si>
  <si>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</si>
  <si>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</si>
  <si>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</si>
  <si>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</si>
  <si>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</si>
  <si>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</si>
  <si>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</si>
  <si>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</si>
  <si>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</si>
  <si>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</si>
  <si>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</si>
  <si>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</si>
  <si>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</si>
  <si>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</si>
  <si>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</si>
  <si>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</si>
  <si>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</si>
  <si>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</si>
  <si>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</si>
  <si>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</si>
  <si>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</si>
  <si>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</si>
  <si>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</si>
  <si>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</si>
  <si>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</si>
  <si>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</si>
  <si>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</si>
  <si>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</si>
  <si>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</si>
  <si>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</si>
  <si>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</si>
  <si>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</si>
  <si>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</si>
  <si>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</si>
  <si>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</si>
  <si>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</si>
  <si>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</si>
  <si>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</si>
  <si>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</si>
  <si>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</si>
  <si>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</si>
  <si>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</si>
  <si>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</si>
  <si>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</si>
  <si>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</si>
  <si>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</si>
  <si>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</si>
  <si>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</si>
  <si>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</si>
  <si>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</si>
  <si>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</si>
  <si>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</si>
  <si>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</si>
  <si>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</si>
  <si>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</si>
  <si>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</si>
  <si>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</si>
  <si>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</si>
  <si>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</si>
  <si>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</si>
  <si>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</si>
  <si>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</si>
  <si>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</si>
  <si>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</si>
  <si>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</si>
  <si>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</si>
  <si>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</si>
  <si>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</si>
  <si>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</si>
  <si>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</si>
  <si>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</si>
  <si>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</si>
  <si>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</si>
  <si>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</si>
  <si>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</si>
  <si>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</si>
  <si>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</si>
  <si>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</si>
  <si>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</si>
  <si>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</si>
  <si>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</si>
  <si>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</si>
  <si>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</si>
  <si>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</si>
  <si>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</si>
  <si>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</si>
  <si>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</si>
  <si>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</si>
  <si>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</si>
  <si>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</si>
  <si>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</si>
  <si>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</si>
  <si>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</si>
  <si>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</si>
  <si>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</si>
  <si>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</si>
  <si>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</si>
  <si>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</si>
  <si>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</si>
  <si>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</si>
  <si>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</si>
  <si>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</si>
  <si>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</si>
  <si>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</si>
  <si>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</si>
  <si>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</si>
  <si>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</si>
  <si>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</si>
  <si>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</si>
  <si>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</si>
  <si>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</si>
  <si>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</si>
  <si>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</si>
  <si>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</si>
  <si>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</si>
  <si>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</si>
  <si>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</si>
  <si>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</si>
  <si>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</si>
  <si>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</si>
  <si>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</si>
  <si>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</si>
  <si>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</si>
  <si>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</si>
  <si>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</si>
  <si>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</si>
  <si>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</si>
  <si>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</si>
  <si>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</si>
  <si>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</si>
  <si>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</si>
  <si>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</si>
  <si>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</si>
  <si>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</si>
  <si>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</si>
  <si>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</si>
  <si>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</si>
  <si>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</si>
  <si>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</si>
  <si>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</si>
  <si>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</si>
  <si>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</si>
  <si>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</si>
  <si>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</si>
  <si>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</si>
  <si>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</si>
  <si>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</si>
  <si>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</si>
  <si>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</si>
  <si>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</si>
  <si>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</si>
  <si>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</si>
  <si>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</si>
  <si>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</si>
  <si>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</si>
  <si>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</si>
  <si>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</si>
  <si>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</si>
  <si>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</si>
  <si>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</si>
  <si>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</si>
  <si>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</si>
  <si>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</si>
  <si>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</si>
  <si>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</si>
  <si>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</si>
  <si>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</si>
  <si>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</si>
  <si>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</si>
  <si>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</si>
  <si>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</si>
  <si>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</si>
  <si>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</si>
  <si>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</si>
  <si>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</si>
  <si>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</si>
  <si>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</si>
  <si>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</si>
  <si>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</si>
  <si>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</si>
  <si>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</si>
  <si>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</si>
  <si>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</si>
  <si>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</si>
  <si>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</si>
  <si>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</si>
  <si>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</si>
  <si>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</si>
  <si>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</si>
  <si>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</si>
  <si>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</si>
  <si>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</si>
  <si>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</si>
  <si>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</si>
  <si>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</si>
  <si>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</si>
  <si>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</si>
  <si>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</si>
  <si>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</si>
  <si>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</si>
  <si>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</si>
  <si>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</si>
  <si>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</si>
  <si>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</si>
  <si>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</si>
  <si>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</si>
  <si>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</si>
  <si>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</si>
  <si>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</si>
  <si>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</si>
  <si>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</si>
  <si>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</si>
  <si>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</si>
  <si>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</si>
  <si>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</si>
  <si>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</si>
  <si>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</si>
  <si>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</si>
  <si>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</si>
  <si>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</si>
  <si>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</si>
  <si>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</si>
  <si>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</si>
  <si>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</si>
  <si>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</si>
  <si>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</si>
  <si>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</si>
  <si>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</si>
  <si>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</si>
  <si>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</si>
  <si>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</si>
  <si>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</si>
  <si>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</si>
  <si>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</si>
  <si>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</si>
  <si>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</si>
  <si>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</si>
  <si>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</si>
  <si>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</si>
  <si>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</si>
  <si>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</si>
  <si>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</si>
  <si>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</si>
  <si>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</si>
  <si>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</si>
  <si>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</si>
  <si>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</si>
  <si>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</si>
  <si>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</si>
  <si>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</si>
  <si>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</si>
  <si>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</si>
  <si>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</si>
  <si>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</si>
  <si>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</si>
  <si>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</si>
  <si>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</si>
  <si>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</si>
  <si>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</si>
  <si>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</si>
  <si>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</si>
  <si>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</si>
  <si>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</si>
  <si>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</si>
  <si>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</si>
  <si>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</si>
  <si>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</si>
  <si>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</si>
  <si>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</si>
  <si>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</si>
  <si>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</si>
  <si>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</si>
  <si>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</si>
  <si>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</si>
  <si>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</si>
  <si>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</si>
  <si>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</si>
  <si>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</si>
  <si>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</si>
  <si>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</si>
  <si>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</si>
  <si>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</si>
  <si>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</si>
  <si>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</si>
  <si>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</si>
  <si>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</si>
  <si>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</si>
  <si>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</si>
  <si>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</si>
  <si>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</si>
  <si>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</si>
  <si>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</si>
  <si>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</si>
  <si>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</si>
  <si>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</si>
  <si>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</si>
  <si>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</si>
  <si>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</si>
  <si>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</si>
  <si>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</si>
  <si>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</si>
  <si>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</si>
  <si>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</si>
  <si>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</si>
  <si>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</si>
  <si>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</si>
  <si>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</si>
  <si>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</si>
  <si>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</si>
  <si>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</si>
  <si>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</si>
  <si>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</si>
  <si>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</si>
  <si>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</si>
  <si>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</si>
  <si>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</si>
  <si>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</si>
  <si>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</si>
  <si>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</si>
  <si>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</si>
  <si>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</si>
  <si>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</si>
  <si>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</si>
  <si>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</si>
  <si>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</si>
  <si>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</si>
  <si>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</si>
  <si>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</si>
  <si>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</si>
  <si>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</si>
  <si>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</si>
  <si>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</si>
  <si>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</si>
  <si>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</si>
  <si>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</si>
  <si>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</si>
  <si>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</si>
  <si>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</si>
  <si>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</si>
  <si>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</si>
  <si>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</si>
  <si>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</si>
  <si>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</si>
  <si>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</si>
  <si>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</si>
  <si>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</si>
  <si>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</si>
  <si>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</si>
  <si>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</si>
  <si>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</si>
  <si>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</si>
  <si>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</si>
  <si>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</si>
  <si>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</si>
  <si>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</si>
  <si>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</si>
  <si>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</si>
  <si>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</si>
  <si>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</si>
  <si>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</si>
  <si>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</si>
  <si>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</si>
  <si>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</si>
  <si>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</si>
  <si>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</si>
  <si>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</si>
  <si>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</si>
  <si>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</si>
  <si>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</si>
  <si>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</si>
  <si>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</si>
  <si>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</si>
  <si>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</si>
  <si>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</si>
  <si>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</si>
  <si>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</si>
  <si>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</si>
  <si>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</si>
  <si>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</si>
  <si>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</si>
  <si>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</si>
  <si>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</si>
  <si>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</si>
  <si>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</si>
  <si>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</si>
  <si>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</si>
  <si>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</si>
  <si>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</si>
  <si>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</si>
  <si>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</si>
  <si>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</si>
  <si>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</si>
  <si>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</si>
  <si>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</si>
  <si>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</si>
  <si>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</si>
  <si>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</si>
  <si>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</si>
  <si>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</si>
  <si>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</si>
  <si>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</si>
  <si>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</si>
  <si>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</si>
  <si>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</si>
  <si>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</si>
  <si>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</si>
  <si>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</si>
  <si>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</si>
  <si>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</si>
  <si>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</si>
  <si>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</si>
  <si>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</si>
  <si>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</si>
  <si>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</si>
  <si>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</si>
  <si>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</si>
  <si>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</si>
  <si>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</si>
  <si>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</si>
  <si>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</si>
  <si>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</si>
  <si>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</si>
  <si>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</si>
  <si>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</si>
  <si>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</si>
  <si>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</si>
  <si>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</si>
  <si>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</si>
  <si>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</si>
  <si>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</si>
  <si>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</si>
  <si>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</si>
  <si>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</si>
  <si>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</si>
  <si>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</si>
  <si>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</si>
  <si>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</si>
  <si>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</si>
  <si>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</si>
  <si>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</si>
  <si>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</si>
  <si>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</si>
  <si>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</si>
  <si>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</si>
  <si>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</si>
  <si>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</si>
  <si>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</si>
  <si>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</si>
  <si>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</si>
  <si>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</si>
  <si>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</si>
  <si>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</si>
  <si>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</si>
  <si>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</si>
  <si>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</si>
  <si>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</si>
  <si>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</si>
  <si>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</si>
  <si>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</si>
  <si>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</si>
  <si>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</si>
  <si>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</si>
  <si>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</si>
  <si>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</si>
  <si>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</si>
  <si>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</si>
  <si>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</si>
  <si>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</si>
  <si>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</si>
  <si>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</si>
  <si>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</si>
  <si>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</si>
  <si>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</si>
  <si>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</si>
  <si>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</si>
  <si>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</si>
  <si>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</si>
  <si>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</si>
  <si>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</si>
  <si>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</si>
  <si>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</si>
  <si>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</si>
  <si>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</si>
  <si>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</si>
  <si>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</si>
  <si>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</si>
  <si>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</si>
  <si>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</si>
  <si>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</si>
  <si>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</si>
  <si>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</si>
  <si>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</si>
  <si>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</si>
  <si>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</si>
  <si>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</si>
  <si>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</si>
  <si>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</si>
  <si>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</si>
  <si>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</si>
  <si>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</si>
  <si>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</si>
  <si>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</si>
  <si>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</si>
  <si>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</si>
  <si>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</si>
  <si>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</si>
  <si>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</si>
  <si>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</si>
  <si>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</si>
  <si>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</si>
  <si>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</si>
  <si>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</si>
  <si>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</si>
  <si>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</si>
  <si>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</si>
  <si>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</si>
  <si>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</si>
  <si>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</si>
  <si>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</si>
  <si>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</si>
  <si>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</si>
  <si>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</si>
  <si>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</si>
  <si>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</si>
  <si>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</si>
  <si>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</si>
  <si>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</si>
  <si>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</si>
  <si>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</si>
  <si>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</si>
  <si>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</si>
  <si>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</si>
  <si>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</si>
  <si>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</si>
  <si>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</si>
  <si>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</si>
  <si>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</si>
  <si>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</si>
  <si>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</si>
  <si>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</si>
  <si>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</si>
  <si>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</si>
  <si>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</si>
  <si>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</si>
  <si>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</si>
  <si>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</si>
  <si>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</si>
  <si>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</si>
  <si>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</si>
  <si>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</si>
  <si>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</si>
  <si>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</si>
  <si>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</si>
  <si>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</si>
  <si>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</si>
  <si>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</si>
  <si>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</si>
  <si>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</si>
  <si>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</si>
  <si>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</si>
  <si>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</si>
  <si>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</si>
  <si>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</si>
  <si>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</si>
  <si>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</si>
  <si>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</si>
  <si>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</si>
  <si>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</si>
  <si>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</si>
  <si>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</si>
  <si>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</si>
  <si>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</si>
  <si>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</si>
  <si>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</si>
  <si>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</si>
  <si>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</si>
  <si>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</si>
  <si>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</si>
  <si>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</si>
  <si>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</si>
  <si>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</si>
  <si>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</si>
  <si>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</si>
  <si>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</si>
  <si>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</si>
  <si>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</si>
  <si>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</si>
  <si>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</si>
  <si>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</si>
  <si>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</si>
  <si>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</si>
  <si>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</si>
  <si>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</si>
  <si>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</si>
  <si>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</si>
  <si>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</si>
  <si>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</si>
  <si>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</si>
  <si>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</si>
  <si>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</si>
  <si>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</si>
  <si>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</si>
  <si>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</si>
  <si>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</si>
  <si>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</si>
  <si>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</si>
  <si>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</si>
  <si>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</si>
  <si>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</si>
  <si>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</si>
  <si>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</si>
  <si>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</si>
  <si>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</si>
  <si>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</si>
  <si>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</si>
  <si>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</si>
  <si>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</si>
  <si>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</si>
  <si>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</si>
  <si>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</si>
  <si>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</si>
  <si>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</si>
  <si>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</si>
  <si>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</si>
  <si>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</si>
  <si>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</si>
  <si>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</si>
  <si>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</si>
  <si>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</si>
  <si>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</si>
  <si>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</si>
  <si>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</si>
  <si>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</si>
  <si>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</si>
  <si>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</si>
  <si>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</si>
  <si>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</si>
  <si>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</si>
  <si>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</si>
  <si>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</si>
  <si>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</si>
  <si>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</si>
  <si>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</si>
  <si>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</si>
  <si>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</si>
  <si>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</si>
  <si>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</si>
  <si>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</si>
  <si>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</si>
  <si>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</si>
  <si>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</si>
  <si>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</si>
  <si>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</si>
  <si>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</si>
  <si>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</si>
  <si>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</si>
  <si>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</si>
  <si>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</si>
  <si>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</si>
  <si>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</si>
  <si>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</si>
  <si>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</si>
  <si>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</si>
  <si>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</si>
  <si>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</si>
  <si>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</si>
  <si>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</si>
  <si>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</si>
  <si>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</si>
  <si>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</si>
  <si>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</si>
  <si>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</si>
  <si>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</si>
  <si>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</si>
  <si>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</si>
  <si>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</si>
  <si>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</si>
  <si>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</si>
  <si>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</si>
  <si>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</si>
  <si>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</si>
  <si>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</si>
  <si>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</si>
  <si>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</si>
  <si>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</si>
  <si>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</si>
  <si>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</si>
  <si>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</si>
  <si>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</si>
  <si>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</si>
  <si>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</si>
  <si>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</si>
  <si>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</si>
  <si>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</si>
  <si>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</si>
  <si>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</si>
  <si>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</si>
  <si>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</si>
  <si>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</si>
  <si>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</si>
  <si>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</si>
  <si>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</si>
  <si>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</si>
  <si>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</si>
  <si>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</si>
  <si>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</si>
  <si>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</si>
  <si>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</si>
  <si>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</si>
  <si>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</si>
  <si>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</si>
  <si>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</si>
  <si>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</si>
  <si>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</si>
  <si>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</si>
  <si>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</si>
  <si>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</si>
  <si>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</si>
  <si>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</si>
  <si>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</si>
  <si>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</si>
  <si>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</si>
  <si>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</si>
  <si>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</si>
  <si>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</si>
  <si>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</si>
  <si>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</si>
  <si>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</si>
  <si>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</si>
  <si>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</si>
  <si>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</si>
  <si>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</si>
  <si>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</si>
  <si>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</si>
  <si>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</si>
  <si>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</si>
  <si>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</si>
  <si>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</si>
  <si>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</si>
  <si>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</si>
  <si>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</si>
  <si>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</si>
  <si>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</si>
  <si>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</si>
  <si>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</si>
  <si>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</si>
  <si>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</si>
  <si>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</si>
  <si>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</si>
  <si>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</si>
  <si>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</si>
  <si>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</si>
  <si>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</si>
  <si>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</si>
  <si>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</si>
  <si>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</si>
  <si>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</si>
  <si>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</si>
  <si>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</si>
  <si>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</si>
  <si>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</si>
  <si>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</si>
  <si>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</si>
  <si>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</si>
  <si>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</si>
  <si>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</si>
  <si>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</si>
  <si>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</si>
  <si>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</si>
  <si>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</si>
  <si>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</si>
  <si>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</si>
  <si>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</si>
  <si>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</si>
  <si>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</si>
  <si>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</si>
  <si>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</si>
  <si>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</si>
  <si>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</si>
  <si>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</si>
  <si>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</si>
  <si>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</si>
  <si>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</si>
  <si>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</si>
  <si>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</si>
  <si>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</si>
  <si>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</si>
  <si>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</si>
  <si>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</si>
  <si>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</si>
  <si>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</si>
  <si>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</si>
  <si>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</si>
  <si>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</si>
  <si>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</si>
  <si>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</si>
  <si>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</si>
  <si>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</si>
  <si>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</si>
  <si>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</si>
  <si>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</si>
  <si>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</si>
  <si>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</si>
  <si>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</si>
  <si>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</si>
  <si>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</si>
  <si>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</si>
  <si>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</si>
  <si>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</si>
  <si>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</si>
  <si>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</si>
  <si>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</si>
  <si>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</si>
  <si>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</si>
  <si>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</si>
  <si>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</si>
  <si>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</si>
  <si>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</si>
  <si>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</si>
  <si>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</si>
  <si>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</si>
  <si>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</si>
  <si>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</si>
  <si>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</si>
  <si>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</si>
  <si>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</si>
  <si>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</si>
  <si>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</si>
  <si>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</si>
  <si>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</si>
  <si>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</si>
  <si>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</si>
  <si>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</si>
  <si>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</si>
  <si>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</si>
  <si>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</si>
  <si>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</si>
  <si>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</si>
  <si>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</si>
  <si>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</si>
  <si>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</si>
  <si>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</si>
  <si>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</si>
  <si>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</si>
  <si>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</si>
  <si>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</si>
  <si>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</si>
  <si>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</si>
  <si>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</si>
  <si>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</si>
  <si>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</si>
  <si>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</si>
  <si>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</si>
  <si>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</si>
  <si>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</si>
  <si>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</si>
  <si>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</si>
  <si>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</si>
  <si>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</si>
  <si>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</si>
  <si>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</si>
  <si>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</si>
  <si>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</si>
  <si>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</si>
  <si>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</si>
  <si>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</si>
  <si>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</si>
  <si>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</si>
  <si>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</si>
  <si>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</si>
  <si>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</si>
  <si>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</si>
  <si>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</si>
  <si>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</si>
  <si>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</si>
  <si>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</si>
  <si>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</si>
  <si>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</si>
  <si>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</si>
  <si>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</si>
  <si>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</si>
  <si>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</si>
  <si>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</si>
  <si>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</si>
  <si>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</si>
  <si>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</si>
  <si>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</si>
  <si>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</si>
  <si>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</si>
  <si>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</si>
  <si>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</si>
  <si>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</si>
  <si>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</si>
  <si>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</si>
  <si>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</si>
  <si>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</si>
  <si>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</si>
  <si>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</si>
  <si>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</si>
  <si>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</si>
  <si>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</si>
  <si>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</si>
  <si>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</si>
  <si>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</si>
  <si>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</si>
  <si>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</si>
  <si>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</si>
  <si>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</si>
  <si>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</si>
  <si>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</si>
  <si>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</si>
  <si>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</si>
  <si>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</si>
  <si>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</si>
  <si>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</si>
  <si>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</si>
  <si>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</si>
  <si>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</si>
  <si>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</si>
  <si>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</si>
  <si>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</si>
  <si>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</si>
  <si>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</si>
  <si>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</si>
  <si>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</si>
  <si>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</si>
  <si>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</si>
  <si>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</si>
  <si>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</si>
  <si>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</si>
  <si>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</si>
  <si>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</si>
  <si>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</si>
  <si>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</si>
  <si>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</si>
  <si>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</si>
  <si>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</si>
  <si>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</si>
  <si>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</si>
  <si>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</si>
  <si>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</si>
  <si>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</si>
  <si>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</si>
  <si>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</si>
  <si>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</si>
  <si>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</si>
  <si>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</si>
  <si>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</si>
  <si>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</si>
  <si>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</si>
  <si>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</si>
  <si>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</si>
  <si>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</si>
  <si>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</si>
  <si>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</si>
  <si>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</si>
  <si>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</si>
  <si>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</si>
  <si>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</si>
  <si>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</si>
  <si>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</si>
  <si>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</si>
  <si>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</si>
  <si>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</si>
  <si>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</si>
  <si>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</si>
  <si>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</si>
  <si>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</si>
  <si>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</si>
  <si>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</si>
  <si>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</si>
  <si>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</si>
  <si>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</si>
  <si>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</si>
  <si>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</si>
  <si>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</si>
  <si>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</si>
  <si>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</si>
  <si>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</si>
  <si>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</si>
  <si>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</si>
  <si>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</si>
  <si>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</si>
  <si>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</si>
  <si>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</si>
  <si>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</si>
  <si>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</si>
  <si>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</si>
  <si>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</si>
  <si>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</si>
  <si>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</si>
  <si>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</si>
  <si>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</si>
  <si>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</si>
  <si>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</si>
  <si>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</si>
  <si>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</si>
  <si>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</si>
  <si>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</si>
  <si>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</si>
  <si>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</si>
  <si>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</si>
  <si>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</si>
  <si>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</si>
  <si>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</si>
  <si>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</si>
  <si>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</si>
  <si>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</si>
  <si>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</si>
  <si>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</si>
  <si>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</si>
  <si>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</si>
  <si>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</si>
  <si>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</si>
  <si>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</si>
  <si>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</si>
  <si>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</si>
  <si>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</si>
  <si>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</si>
  <si>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</si>
  <si>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</si>
  <si>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</si>
  <si>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</si>
  <si>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</si>
  <si>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</si>
  <si>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</si>
  <si>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</si>
  <si>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</si>
  <si>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</si>
  <si>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</si>
  <si>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</si>
  <si>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</si>
  <si>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</si>
  <si>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</si>
  <si>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</si>
  <si>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</si>
  <si>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</si>
  <si>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</si>
  <si>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</si>
  <si>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</si>
  <si>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</si>
  <si>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</si>
  <si>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</si>
  <si>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</si>
  <si>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</si>
  <si>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</si>
  <si>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</si>
  <si>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</si>
  <si>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</si>
  <si>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</si>
  <si>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</si>
  <si>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</si>
  <si>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</si>
  <si>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</si>
  <si>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</si>
  <si>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</si>
  <si>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</si>
  <si>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</si>
  <si>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</si>
  <si>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</si>
  <si>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</si>
  <si>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</si>
  <si>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</si>
  <si>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</si>
  <si>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</si>
  <si>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</si>
  <si>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</si>
  <si>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</si>
  <si>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</si>
  <si>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</si>
  <si>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</si>
  <si>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</si>
  <si>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</si>
  <si>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</si>
  <si>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</si>
  <si>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</si>
  <si>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</si>
  <si>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</si>
  <si>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</si>
  <si>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</si>
  <si>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</si>
  <si>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</si>
  <si>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</si>
  <si>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</si>
  <si>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</si>
  <si>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</si>
  <si>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</si>
  <si>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</si>
  <si>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</si>
  <si>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</si>
  <si>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</si>
  <si>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</si>
  <si>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</si>
  <si>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</si>
  <si>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</si>
  <si>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</si>
  <si>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</si>
  <si>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</si>
  <si>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</si>
  <si>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</si>
  <si>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</si>
  <si>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</si>
  <si>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</si>
  <si>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</si>
  <si>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</si>
  <si>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</si>
  <si>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</si>
  <si>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</si>
  <si>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</si>
  <si>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</si>
  <si>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</si>
  <si>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</si>
  <si>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</si>
  <si>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</si>
  <si>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</si>
  <si>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</si>
  <si>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</si>
  <si>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</si>
  <si>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</si>
  <si>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</si>
  <si>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</si>
  <si>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</si>
  <si>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</si>
  <si>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</si>
  <si>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</si>
  <si>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</si>
  <si>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</si>
  <si>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</si>
  <si>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</si>
  <si>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</si>
  <si>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</si>
  <si>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</si>
  <si>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</si>
  <si>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</si>
  <si>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</si>
  <si>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</si>
  <si>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</si>
  <si>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</si>
  <si>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</si>
  <si>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</si>
  <si>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</si>
  <si>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</si>
  <si>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</si>
  <si>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</si>
  <si>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</si>
  <si>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</si>
  <si>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</si>
  <si>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</si>
  <si>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</si>
  <si>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</si>
  <si>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</si>
  <si>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</si>
  <si>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</si>
  <si>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</si>
  <si>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</si>
  <si>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</si>
  <si>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</si>
  <si>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</si>
  <si>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</si>
  <si>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</si>
  <si>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</si>
  <si>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</si>
  <si>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</si>
  <si>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</si>
  <si>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</si>
  <si>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</si>
  <si>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</si>
  <si>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</si>
  <si>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</si>
  <si>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</si>
  <si>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</si>
  <si>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</si>
  <si>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</si>
  <si>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</si>
  <si>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</si>
  <si>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</si>
  <si>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</si>
  <si>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</si>
  <si>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</si>
  <si>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</si>
  <si>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</si>
  <si>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</si>
  <si>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</si>
  <si>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</si>
  <si>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</si>
  <si>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</si>
  <si>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</si>
  <si>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</si>
  <si>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</si>
  <si>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</si>
  <si>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</si>
  <si>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</si>
  <si>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</si>
  <si>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</si>
  <si>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</si>
  <si>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</si>
  <si>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</si>
  <si>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</si>
  <si>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</si>
  <si>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</si>
  <si>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</si>
  <si>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</si>
  <si>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</si>
  <si>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</si>
  <si>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</si>
  <si>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</si>
  <si>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</si>
  <si>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</si>
  <si>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</si>
  <si>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</si>
  <si>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</si>
  <si>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</si>
  <si>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</si>
  <si>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</si>
  <si>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</si>
  <si>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</si>
  <si>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</si>
  <si>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</si>
  <si>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</si>
  <si>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</si>
  <si>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</si>
  <si>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</si>
  <si>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</si>
  <si>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</si>
  <si>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</si>
  <si>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</si>
  <si>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</si>
  <si>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</si>
  <si>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</si>
  <si>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</si>
  <si>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</si>
  <si>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</si>
  <si>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</si>
  <si>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</si>
  <si>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</si>
  <si>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</si>
  <si>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</si>
  <si>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</si>
  <si>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</si>
  <si>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</si>
  <si>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</si>
  <si>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</si>
  <si>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</si>
  <si>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</si>
  <si>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</si>
  <si>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</si>
  <si>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</si>
  <si>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</si>
  <si>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</si>
  <si>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</si>
  <si>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</si>
  <si>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</si>
  <si>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</si>
  <si>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</si>
  <si>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</si>
  <si>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</si>
  <si>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</si>
  <si>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</si>
  <si>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</si>
  <si>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</si>
  <si>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</si>
  <si>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</si>
  <si>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</si>
  <si>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</si>
  <si>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</si>
  <si>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</si>
  <si>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</si>
  <si>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</si>
  <si>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</si>
  <si>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</si>
  <si>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</si>
  <si>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</si>
  <si>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</si>
  <si>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</si>
  <si>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</si>
  <si>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</si>
  <si>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</si>
  <si>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</si>
  <si>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</si>
  <si>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</si>
  <si>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</si>
  <si>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</si>
  <si>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</si>
  <si>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</si>
  <si>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</si>
  <si>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</si>
  <si>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</si>
  <si>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</si>
  <si>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</si>
  <si>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</si>
  <si>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</si>
  <si>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</si>
  <si>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</si>
  <si>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</si>
  <si>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</si>
  <si>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</si>
  <si>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</si>
  <si>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</si>
  <si>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</si>
  <si>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</si>
  <si>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</si>
  <si>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</si>
  <si>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</si>
  <si>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</si>
  <si>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</si>
  <si>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</si>
  <si>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</si>
  <si>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</si>
  <si>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</si>
  <si>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</si>
  <si>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</si>
  <si>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</si>
  <si>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</si>
  <si>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</si>
  <si>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</si>
  <si>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</si>
  <si>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</si>
  <si>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</si>
  <si>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</si>
  <si>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</si>
  <si>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</si>
  <si>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</si>
  <si>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</si>
  <si>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</si>
  <si>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</si>
  <si>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</si>
  <si>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</si>
  <si>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</si>
  <si>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</si>
  <si>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</si>
  <si>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</si>
  <si>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</si>
  <si>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</si>
  <si>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</si>
  <si>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</si>
  <si>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</si>
  <si>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</si>
  <si>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</si>
  <si>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</si>
  <si>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</si>
  <si>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</si>
  <si>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</si>
  <si>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</si>
  <si>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</si>
  <si>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</si>
  <si>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</si>
  <si>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</si>
  <si>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</si>
  <si>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</si>
  <si>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</si>
  <si>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</si>
  <si>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</si>
  <si>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</si>
  <si>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</si>
  <si>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</si>
  <si>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</si>
  <si>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</si>
  <si>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</si>
  <si>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</si>
  <si>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</si>
  <si>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</si>
  <si>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</si>
  <si>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</si>
  <si>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</si>
  <si>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</si>
  <si>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</si>
  <si>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</si>
  <si>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</si>
  <si>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</si>
  <si>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</si>
  <si>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</si>
  <si>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</si>
  <si>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</si>
  <si>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</si>
  <si>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</si>
  <si>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</si>
  <si>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</si>
  <si>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</si>
  <si>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</si>
  <si>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</si>
  <si>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</si>
  <si>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</si>
  <si>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</si>
  <si>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</si>
  <si>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</si>
  <si>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</si>
  <si>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</si>
  <si>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</si>
  <si>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</si>
  <si>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</si>
  <si>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</si>
  <si>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</si>
  <si>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</si>
  <si>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</si>
  <si>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</si>
  <si>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</si>
  <si>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</si>
  <si>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</si>
  <si>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</si>
  <si>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</si>
  <si>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</si>
  <si>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</si>
  <si>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</si>
  <si>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</si>
  <si>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</si>
  <si>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</si>
  <si>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</si>
  <si>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</si>
  <si>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</si>
  <si>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</si>
  <si>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</si>
  <si>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</si>
  <si>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</si>
  <si>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</si>
  <si>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</si>
  <si>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</si>
  <si>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</si>
  <si>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</si>
  <si>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</si>
  <si>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</si>
  <si>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</si>
  <si>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</si>
  <si>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</si>
  <si>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</si>
  <si>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</si>
  <si>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</si>
  <si>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</si>
  <si>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</si>
  <si>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</si>
  <si>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</si>
  <si>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</si>
  <si>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</si>
  <si>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</si>
  <si>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</si>
  <si>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</si>
  <si>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</si>
  <si>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</si>
  <si>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</si>
  <si>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</si>
  <si>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</si>
  <si>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</si>
  <si>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</si>
  <si>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</si>
  <si>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</si>
  <si>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</si>
  <si>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</si>
  <si>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</si>
  <si>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</si>
  <si>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</si>
  <si>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</si>
  <si>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</si>
  <si>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</si>
  <si>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</si>
  <si>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</si>
  <si>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</si>
  <si>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</si>
  <si>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</si>
  <si>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</si>
  <si>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</si>
  <si>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</si>
  <si>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</si>
  <si>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</si>
  <si>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</si>
  <si>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</si>
  <si>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</si>
  <si>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</si>
  <si>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</si>
  <si>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</si>
  <si>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</si>
  <si>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</si>
  <si>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</si>
  <si>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</si>
  <si>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</si>
  <si>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</si>
  <si>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</si>
  <si>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</si>
  <si>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</si>
  <si>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</si>
  <si>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</si>
  <si>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</si>
  <si>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</si>
  <si>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</si>
  <si>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</si>
  <si>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</si>
  <si>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</si>
  <si>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</si>
  <si>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</si>
  <si>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</si>
  <si>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</si>
  <si>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</si>
  <si>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</si>
  <si>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</si>
  <si>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</si>
  <si>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</si>
  <si>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</si>
  <si>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</si>
  <si>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</si>
  <si>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</si>
  <si>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</si>
  <si>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</si>
  <si>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</si>
  <si>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</si>
  <si>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</si>
  <si>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</si>
  <si>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</si>
  <si>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</si>
  <si>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</si>
  <si>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</si>
  <si>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</si>
  <si>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</si>
  <si>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</si>
  <si>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</si>
  <si>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</si>
  <si>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</si>
  <si>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</si>
  <si>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</si>
  <si>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</si>
  <si>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</si>
  <si>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</si>
  <si>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</si>
  <si>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</si>
  <si>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</si>
  <si>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</si>
  <si>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</si>
  <si>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</si>
  <si>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</si>
  <si>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</si>
  <si>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</si>
  <si>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</si>
  <si>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</si>
  <si>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</si>
  <si>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</si>
  <si>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</si>
  <si>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</si>
  <si>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</si>
  <si>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</si>
  <si>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</si>
  <si>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</si>
  <si>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</si>
  <si>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</si>
  <si>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</si>
  <si>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</si>
  <si>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</si>
  <si>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</si>
  <si>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</si>
  <si>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</si>
  <si>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</si>
  <si>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</si>
  <si>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</si>
  <si>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</si>
  <si>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</si>
  <si>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</si>
  <si>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</si>
  <si>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</si>
  <si>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</si>
  <si>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</si>
  <si>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</si>
  <si>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</si>
  <si>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</si>
  <si>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</si>
  <si>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</si>
  <si>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</si>
  <si>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</si>
  <si>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</si>
  <si>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</si>
  <si>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</si>
  <si>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</si>
  <si>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</si>
  <si>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</si>
  <si>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</si>
  <si>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</si>
  <si>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</si>
  <si>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</si>
  <si>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</si>
  <si>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</si>
  <si>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</si>
  <si>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</si>
  <si>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</si>
  <si>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</si>
  <si>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</si>
  <si>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</si>
  <si>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</si>
  <si>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</si>
  <si>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</si>
  <si>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</si>
  <si>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</si>
  <si>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</si>
  <si>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</si>
  <si>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</si>
  <si>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</si>
  <si>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</si>
  <si>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</si>
  <si>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</si>
  <si>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</si>
  <si>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</si>
  <si>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</si>
  <si>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</si>
  <si>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</si>
  <si>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</si>
  <si>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</si>
  <si>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</si>
  <si>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</si>
  <si>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</si>
  <si>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</si>
  <si>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</si>
  <si>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</si>
  <si>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</si>
  <si>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</si>
  <si>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</si>
  <si>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</si>
  <si>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</si>
  <si>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</si>
  <si>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</si>
  <si>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</si>
  <si>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</si>
  <si>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</si>
  <si>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</si>
  <si>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</si>
  <si>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</si>
  <si>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</si>
  <si>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</si>
  <si>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</si>
  <si>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</si>
  <si>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</si>
  <si>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</si>
  <si>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</si>
  <si>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</si>
  <si>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</si>
  <si>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</si>
  <si>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</si>
  <si>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</si>
  <si>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</si>
  <si>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</si>
  <si>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</si>
  <si>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</si>
  <si>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</si>
  <si>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</si>
  <si>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</si>
  <si>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</si>
  <si>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</si>
  <si>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</si>
  <si>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</si>
  <si>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</si>
  <si>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</si>
  <si>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</si>
  <si>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</si>
  <si>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</si>
  <si>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</si>
  <si>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</si>
  <si>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</si>
  <si>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</si>
  <si>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</si>
  <si>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</si>
  <si>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</si>
  <si>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</si>
  <si>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</si>
  <si>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</si>
  <si>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</si>
  <si>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</si>
  <si>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</si>
  <si>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</si>
  <si>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</si>
  <si>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</si>
  <si>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</si>
  <si>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</si>
  <si>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</si>
  <si>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</si>
  <si>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</si>
  <si>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</si>
  <si>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</si>
  <si>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</si>
  <si>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</si>
  <si>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</si>
  <si>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</si>
  <si>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</si>
  <si>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</si>
  <si>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</si>
  <si>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</si>
  <si>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</si>
  <si>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</si>
  <si>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</si>
  <si>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</si>
  <si>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</si>
  <si>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</si>
  <si>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</si>
  <si>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</si>
  <si>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</si>
  <si>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</si>
  <si>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</si>
  <si>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</si>
  <si>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</si>
  <si>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</si>
  <si>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</si>
  <si>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</si>
  <si>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</si>
  <si>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</si>
  <si>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</si>
  <si>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</si>
  <si>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</si>
  <si>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</si>
  <si>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</si>
  <si>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</si>
  <si>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</si>
  <si>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</si>
  <si>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</si>
  <si>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</si>
  <si>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</si>
  <si>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</si>
  <si>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</si>
  <si>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</si>
  <si>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</si>
  <si>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</si>
  <si>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</si>
  <si>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</si>
  <si>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</si>
  <si>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</si>
  <si>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</si>
  <si>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</si>
  <si>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</si>
  <si>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</si>
  <si>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</si>
  <si>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</si>
  <si>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</si>
  <si>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</si>
  <si>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</si>
  <si>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</si>
  <si>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</si>
  <si>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</si>
  <si>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</si>
  <si>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</si>
  <si>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</si>
  <si>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</si>
  <si>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</si>
  <si>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</si>
  <si>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</si>
  <si>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</si>
  <si>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</si>
  <si>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</si>
  <si>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</si>
  <si>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</si>
  <si>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</si>
  <si>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</si>
  <si>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</si>
  <si>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</si>
  <si>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</si>
  <si>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</si>
  <si>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</si>
  <si>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</si>
  <si>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</si>
  <si>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</si>
  <si>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</si>
  <si>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</si>
  <si>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</si>
  <si>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</si>
  <si>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</si>
  <si>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</si>
  <si>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</si>
  <si>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</si>
  <si>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</si>
  <si>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</si>
  <si>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</si>
  <si>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</si>
  <si>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</si>
  <si>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</si>
  <si>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</si>
  <si>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</si>
  <si>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</si>
  <si>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</si>
  <si>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</si>
  <si>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</si>
  <si>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</si>
  <si>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</si>
  <si>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</si>
  <si>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</si>
  <si>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</si>
  <si>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</si>
  <si>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</si>
  <si>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</si>
  <si>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</si>
  <si>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</si>
  <si>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</si>
  <si>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</si>
  <si>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</si>
  <si>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</si>
  <si>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</si>
  <si>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</si>
  <si>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</si>
  <si>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</si>
  <si>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</si>
  <si>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</si>
  <si>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</si>
  <si>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</si>
  <si>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</si>
  <si>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</si>
  <si>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</si>
  <si>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</si>
  <si>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</si>
  <si>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</si>
  <si>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</si>
  <si>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</si>
  <si>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</si>
  <si>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</si>
  <si>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</si>
  <si>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</si>
  <si>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</si>
  <si>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</si>
  <si>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</si>
  <si>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</si>
  <si>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</si>
  <si>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</si>
  <si>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</si>
  <si>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</si>
  <si>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</si>
  <si>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</si>
  <si>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</si>
  <si>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</si>
  <si>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</si>
  <si>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</si>
  <si>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</si>
  <si>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</si>
  <si>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</si>
  <si>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</si>
  <si>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</si>
  <si>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</si>
  <si>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</si>
  <si>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</si>
  <si>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</si>
  <si>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</si>
  <si>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</si>
  <si>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</si>
  <si>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</si>
  <si>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</si>
  <si>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</si>
  <si>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</si>
  <si>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</si>
  <si>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</si>
  <si>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</si>
  <si>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</si>
  <si>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</si>
  <si>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</si>
  <si>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</si>
  <si>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</si>
  <si>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</si>
  <si>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</si>
  <si>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</si>
  <si>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</si>
  <si>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</si>
  <si>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</si>
  <si>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</si>
  <si>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</si>
  <si>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</si>
  <si>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</si>
  <si>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</si>
  <si>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</si>
  <si>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</si>
  <si>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</si>
  <si>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</si>
  <si>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</si>
  <si>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</si>
  <si>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</si>
  <si>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</si>
  <si>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</si>
  <si>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</si>
  <si>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</si>
  <si>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</si>
  <si>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</si>
  <si>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</si>
  <si>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</si>
  <si>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</si>
  <si>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</si>
  <si>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</si>
  <si>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</si>
  <si>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</si>
  <si>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</si>
  <si>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</si>
  <si>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</si>
  <si>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</si>
  <si>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</si>
  <si>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</si>
  <si>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</si>
  <si>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</si>
  <si>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</si>
  <si>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</si>
  <si>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</si>
  <si>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</si>
  <si>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</si>
  <si>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</si>
  <si>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</si>
  <si>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</si>
  <si>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</si>
  <si>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</si>
  <si>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</si>
  <si>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</si>
  <si>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</si>
  <si>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</si>
  <si>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</si>
  <si>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</si>
  <si>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</si>
  <si>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</si>
  <si>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</si>
  <si>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</si>
  <si>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</si>
  <si>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</si>
  <si>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</si>
  <si>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</si>
  <si>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</si>
  <si>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</si>
  <si>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</si>
  <si>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</si>
  <si>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</si>
  <si>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</si>
  <si>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</si>
  <si>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</si>
  <si>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</si>
  <si>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</si>
  <si>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</si>
  <si>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</si>
  <si>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</si>
  <si>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</si>
  <si>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</si>
  <si>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</si>
  <si>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</si>
  <si>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</si>
  <si>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</si>
  <si>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</si>
  <si>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</si>
  <si>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</si>
  <si>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</si>
  <si>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</si>
  <si>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</si>
  <si>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</si>
  <si>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</si>
  <si>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</si>
  <si>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</si>
  <si>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</si>
  <si>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</si>
  <si>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</si>
  <si>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</si>
  <si>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</si>
  <si>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</si>
  <si>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</si>
  <si>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</si>
  <si>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</si>
  <si>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</si>
  <si>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</si>
  <si>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</si>
  <si>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</si>
  <si>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</si>
  <si>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</si>
  <si>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</si>
  <si>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</si>
  <si>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</si>
  <si>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</si>
  <si>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</si>
  <si>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</si>
  <si>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</si>
  <si>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</si>
  <si>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</si>
  <si>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</si>
  <si>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</si>
  <si>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</si>
  <si>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</si>
  <si>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</si>
  <si>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</si>
  <si>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</si>
  <si>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</si>
  <si>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</si>
  <si>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</si>
  <si>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</si>
  <si>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</si>
  <si>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</si>
  <si>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</si>
  <si>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</si>
  <si>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</si>
  <si>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</si>
  <si>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</si>
  <si>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</si>
  <si>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</si>
  <si>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</si>
  <si>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</si>
  <si>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</si>
  <si>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</si>
  <si>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</si>
  <si>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</si>
  <si>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</si>
  <si>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</si>
  <si>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</si>
  <si>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</si>
  <si>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</si>
  <si>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</si>
  <si>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</si>
  <si>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</si>
  <si>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</si>
  <si>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</si>
  <si>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</si>
  <si>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</si>
  <si>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</si>
  <si>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</si>
  <si>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</si>
  <si>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</si>
  <si>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</si>
  <si>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</si>
  <si>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</si>
  <si>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</si>
  <si>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</si>
  <si>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</si>
  <si>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</si>
  <si>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</si>
  <si>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</si>
  <si>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</si>
  <si>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</si>
  <si>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</si>
  <si>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</si>
  <si>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</si>
  <si>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</si>
  <si>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</si>
  <si>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</si>
  <si>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</si>
  <si>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</si>
  <si>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</si>
  <si>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</si>
  <si>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</si>
  <si>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</si>
  <si>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</si>
  <si>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</si>
  <si>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</si>
  <si>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</si>
  <si>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</si>
  <si>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</si>
  <si>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</si>
  <si>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</si>
  <si>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</si>
  <si>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</si>
  <si>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</si>
  <si>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</si>
  <si>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</si>
  <si>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</si>
  <si>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</si>
  <si>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</si>
  <si>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</si>
  <si>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</si>
  <si>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</si>
  <si>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</si>
  <si>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</si>
  <si>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</si>
  <si>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</si>
  <si>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</si>
  <si>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</si>
  <si>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</si>
  <si>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</si>
  <si>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</si>
  <si>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</si>
  <si>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</si>
  <si>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</si>
  <si>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</si>
  <si>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</si>
  <si>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</si>
  <si>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</si>
  <si>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</si>
  <si>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</si>
  <si>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</si>
  <si>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</si>
  <si>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</si>
  <si>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</si>
  <si>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</si>
  <si>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</si>
  <si>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</si>
  <si>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</si>
  <si>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</si>
  <si>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</si>
  <si>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</si>
  <si>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</si>
  <si>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</si>
  <si>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</si>
  <si>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</si>
  <si>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</si>
  <si>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</si>
  <si>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</si>
  <si>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</si>
  <si>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</si>
  <si>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</si>
  <si>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</si>
  <si>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</si>
  <si>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</si>
  <si>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</si>
  <si>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</si>
  <si>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</si>
  <si>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</si>
  <si>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</si>
  <si>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</si>
  <si>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</si>
  <si>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</si>
  <si>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</si>
  <si>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</si>
  <si>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</si>
  <si>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</si>
  <si>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</si>
  <si>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</si>
  <si>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</si>
  <si>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</si>
  <si>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</si>
  <si>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</si>
  <si>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</si>
  <si>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</si>
  <si>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</si>
  <si>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</si>
  <si>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</si>
  <si>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</si>
  <si>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</si>
  <si>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</si>
  <si>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</si>
  <si>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</si>
  <si>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</si>
  <si>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</si>
  <si>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</si>
  <si>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</si>
  <si>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</si>
  <si>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</si>
  <si>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</si>
  <si>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</si>
  <si>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</si>
  <si>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</si>
  <si>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</si>
  <si>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</si>
  <si>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</si>
  <si>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</si>
  <si>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</si>
  <si>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</si>
  <si>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</si>
  <si>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</si>
  <si>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</si>
  <si>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</si>
  <si>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</si>
  <si>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</si>
  <si>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</si>
  <si>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</si>
  <si>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</si>
  <si>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</si>
  <si>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</si>
  <si>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</si>
  <si>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</si>
  <si>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</si>
  <si>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</si>
  <si>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</si>
  <si>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</si>
  <si>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</si>
  <si>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</si>
  <si>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</si>
  <si>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</si>
  <si>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</si>
  <si>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</si>
  <si>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</si>
  <si>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</si>
  <si>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</si>
  <si>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</si>
  <si>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</si>
  <si>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</si>
  <si>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</si>
  <si>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</si>
  <si>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</si>
  <si>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</si>
  <si>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</si>
  <si>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</si>
  <si>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</si>
  <si>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</si>
  <si>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</si>
  <si>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</si>
  <si>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</si>
  <si>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</si>
  <si>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</si>
  <si>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</si>
  <si>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</si>
  <si>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</si>
  <si>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</si>
  <si>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</si>
  <si>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</si>
  <si>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</si>
  <si>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</si>
  <si>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</si>
  <si>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</si>
  <si>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</si>
  <si>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</si>
  <si>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</si>
  <si>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</si>
  <si>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</si>
  <si>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</si>
  <si>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</si>
  <si>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</si>
  <si>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</si>
  <si>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</si>
  <si>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</si>
  <si>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</si>
  <si>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</si>
  <si>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</si>
  <si>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</si>
  <si>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</si>
  <si>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</si>
  <si>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</si>
  <si>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</si>
  <si>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</si>
  <si>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</si>
  <si>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</si>
  <si>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</si>
  <si>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</si>
  <si>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</si>
  <si>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</si>
  <si>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</si>
  <si>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</si>
  <si>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</si>
  <si>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</si>
  <si>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</si>
  <si>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</si>
  <si>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</si>
  <si>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</si>
  <si>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</si>
  <si>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</si>
  <si>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</si>
  <si>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</si>
  <si>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</si>
  <si>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</si>
  <si>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</si>
  <si>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</si>
  <si>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</si>
  <si>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</si>
  <si>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</si>
  <si>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</si>
  <si>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</si>
  <si>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</si>
  <si>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</si>
  <si>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</si>
  <si>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</si>
  <si>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</si>
  <si>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</si>
  <si>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</si>
  <si>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</si>
  <si>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</si>
  <si>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</si>
  <si>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</si>
  <si>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</si>
  <si>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</si>
  <si>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</si>
  <si>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</si>
  <si>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</si>
  <si>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</si>
  <si>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</si>
  <si>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</si>
  <si>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</si>
  <si>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</si>
  <si>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</si>
  <si>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</si>
  <si>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</si>
  <si>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</si>
  <si>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</si>
  <si>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</si>
  <si>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</si>
  <si>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</si>
  <si>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</si>
  <si>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</si>
  <si>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</si>
  <si>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</si>
  <si>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</si>
  <si>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</si>
  <si>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</si>
  <si>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</si>
  <si>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</si>
  <si>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</si>
  <si>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</si>
  <si>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</si>
  <si>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</si>
  <si>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</si>
  <si>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</si>
  <si>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</si>
  <si>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</si>
  <si>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</si>
  <si>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</si>
  <si>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</si>
  <si>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</si>
  <si>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</si>
  <si>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</si>
  <si>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</si>
  <si>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</si>
  <si>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</si>
  <si>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</si>
  <si>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</si>
  <si>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</si>
  <si>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</si>
  <si>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</si>
  <si>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</si>
  <si>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</si>
  <si>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</si>
  <si>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</si>
  <si>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</si>
  <si>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</si>
  <si>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</si>
  <si>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</si>
  <si>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</si>
  <si>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</si>
  <si>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</si>
  <si>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</si>
  <si>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</si>
  <si>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</si>
  <si>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</si>
  <si>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</si>
  <si>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</si>
  <si>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</si>
  <si>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</si>
  <si>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</si>
  <si>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</si>
  <si>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</si>
  <si>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</si>
  <si>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</si>
  <si>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</si>
  <si>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</si>
  <si>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</si>
  <si>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</si>
  <si>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</si>
  <si>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</si>
  <si>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</si>
  <si>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</si>
  <si>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</si>
  <si>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</si>
  <si>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</si>
  <si>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</si>
  <si>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</si>
  <si>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</si>
  <si>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</si>
  <si>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</si>
  <si>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</si>
  <si>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</si>
  <si>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</si>
  <si>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</si>
  <si>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</si>
  <si>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</si>
  <si>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</si>
  <si>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</si>
  <si>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</si>
  <si>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</si>
  <si>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</si>
  <si>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</si>
  <si>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</si>
  <si>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</si>
  <si>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</si>
  <si>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</si>
  <si>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</si>
  <si>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</si>
  <si>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</si>
  <si>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</si>
  <si>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</si>
  <si>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</si>
  <si>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</si>
  <si>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</si>
  <si>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</si>
  <si>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</si>
  <si>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</si>
  <si>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</si>
  <si>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</si>
  <si>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</si>
  <si>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</si>
  <si>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</si>
  <si>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</si>
  <si>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</si>
  <si>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</si>
  <si>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</si>
  <si>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</si>
  <si>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</si>
  <si>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</si>
  <si>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</si>
  <si>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</si>
  <si>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</si>
  <si>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</si>
  <si>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</si>
  <si>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</si>
  <si>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</si>
  <si>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</si>
  <si>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</si>
  <si>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</si>
  <si>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</si>
  <si>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</si>
  <si>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</si>
  <si>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</si>
  <si>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</si>
  <si>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</si>
  <si>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</si>
  <si>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</si>
  <si>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</si>
  <si>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</si>
  <si>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</si>
  <si>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</si>
  <si>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</si>
  <si>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</si>
  <si>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</si>
  <si>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</si>
  <si>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</si>
  <si>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</si>
  <si>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</si>
  <si>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</si>
  <si>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</si>
  <si>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</si>
  <si>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</si>
  <si>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</si>
  <si>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</si>
  <si>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</si>
  <si>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</si>
  <si>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</si>
  <si>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</si>
  <si>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</si>
  <si>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</si>
  <si>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</si>
  <si>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</si>
  <si>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</si>
  <si>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</si>
  <si>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</si>
  <si>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</si>
  <si>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</si>
  <si>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</si>
  <si>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</si>
  <si>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</si>
  <si>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</si>
  <si>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</si>
  <si>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</si>
  <si>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</si>
  <si>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</si>
  <si>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</si>
  <si>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</si>
  <si>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</si>
  <si>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</si>
  <si>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</si>
  <si>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</si>
  <si>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</si>
  <si>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</si>
  <si>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</si>
  <si>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</si>
  <si>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</si>
  <si>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</si>
  <si>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</si>
  <si>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</si>
  <si>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</si>
  <si>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</si>
  <si>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</si>
  <si>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</si>
  <si>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</si>
  <si>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</si>
  <si>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</si>
  <si>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</si>
  <si>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</si>
  <si>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</si>
  <si>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</si>
  <si>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</si>
  <si>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</si>
  <si>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</si>
  <si>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</si>
  <si>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</si>
  <si>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</si>
  <si>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</si>
  <si>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</si>
  <si>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</si>
  <si>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</si>
  <si>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</si>
  <si>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</si>
  <si>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</si>
  <si>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</si>
  <si>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</si>
  <si>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</si>
  <si>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</si>
  <si>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</si>
  <si>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</si>
  <si>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</si>
  <si>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</si>
  <si>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</si>
  <si>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</si>
  <si>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</si>
  <si>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</si>
  <si>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</si>
  <si>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</si>
  <si>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</si>
  <si>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</si>
  <si>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</si>
  <si>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</si>
  <si>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</si>
  <si>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</si>
  <si>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</si>
  <si>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</si>
  <si>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</si>
  <si>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</si>
  <si>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</si>
  <si>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</si>
  <si>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</si>
  <si>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</si>
  <si>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</si>
  <si>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</si>
  <si>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</si>
  <si>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</si>
  <si>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</si>
  <si>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</si>
  <si>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</si>
  <si>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</si>
  <si>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</si>
  <si>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</si>
  <si>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</si>
  <si>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</si>
  <si>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</si>
  <si>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</si>
  <si>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</si>
  <si>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</si>
  <si>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</si>
  <si>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</si>
  <si>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</si>
  <si>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</si>
  <si>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</si>
  <si>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</si>
  <si>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</si>
  <si>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</si>
  <si>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</si>
  <si>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</si>
  <si>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</si>
  <si>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</si>
  <si>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</si>
  <si>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</si>
  <si>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</si>
  <si>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</si>
  <si>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</si>
  <si>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</si>
  <si>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</si>
  <si>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</si>
  <si>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</si>
  <si>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</si>
  <si>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</si>
  <si>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</si>
  <si>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</si>
  <si>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</si>
  <si>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</si>
  <si>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</si>
  <si>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</si>
  <si>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</si>
  <si>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</si>
  <si>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</si>
  <si>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</si>
  <si>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</si>
  <si>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</si>
  <si>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</si>
  <si>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</si>
  <si>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</si>
  <si>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</si>
  <si>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</si>
  <si>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</si>
  <si>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</si>
  <si>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</si>
  <si>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</si>
  <si>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</si>
  <si>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</si>
  <si>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</si>
  <si>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</si>
  <si>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</si>
  <si>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</si>
  <si>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</si>
  <si>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</si>
  <si>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</si>
  <si>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</si>
  <si>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</si>
  <si>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</si>
  <si>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</si>
  <si>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</si>
  <si>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</si>
  <si>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</si>
  <si>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</si>
  <si>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</si>
  <si>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</si>
  <si>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</si>
  <si>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</si>
  <si>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</si>
  <si>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</si>
  <si>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</si>
  <si>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</si>
  <si>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</si>
  <si>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</si>
  <si>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</si>
  <si>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</si>
  <si>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</si>
  <si>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</si>
  <si>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</si>
  <si>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</si>
  <si>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</si>
  <si>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</si>
  <si>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</si>
  <si>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</si>
  <si>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</si>
  <si>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</si>
  <si>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</si>
  <si>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</si>
  <si>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</si>
  <si>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</si>
  <si>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</si>
  <si>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</si>
  <si>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</si>
  <si>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</si>
  <si>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</si>
  <si>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</si>
  <si>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</si>
  <si>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</si>
  <si>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</si>
  <si>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</si>
  <si>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</si>
  <si>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</si>
  <si>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</si>
  <si>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</si>
  <si>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</si>
  <si>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</si>
  <si>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</si>
  <si>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</si>
  <si>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</si>
  <si>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</si>
  <si>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</si>
  <si>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</si>
  <si>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</si>
  <si>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</si>
  <si>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</si>
  <si>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</si>
  <si>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</si>
  <si>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</si>
  <si>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</si>
  <si>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</si>
  <si>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</si>
  <si>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</si>
  <si>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</si>
  <si>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</si>
  <si>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</si>
  <si>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</si>
  <si>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</si>
  <si>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</si>
  <si>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</si>
  <si>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</si>
  <si>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</si>
  <si>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</si>
  <si>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</si>
  <si>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</si>
  <si>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</si>
  <si>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</si>
  <si>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</si>
  <si>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</si>
  <si>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</si>
  <si>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</si>
  <si>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</si>
  <si>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</si>
  <si>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</si>
  <si>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</si>
  <si>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</si>
  <si>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</si>
  <si>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</si>
  <si>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</si>
  <si>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</si>
  <si>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</si>
  <si>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</si>
  <si>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</si>
  <si>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</si>
  <si>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</si>
  <si>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</si>
  <si>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</si>
  <si>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</si>
  <si>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</si>
  <si>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</si>
  <si>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</si>
  <si>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</si>
  <si>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</si>
  <si>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</si>
  <si>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</si>
  <si>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</si>
  <si>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</si>
  <si>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</si>
  <si>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</si>
  <si>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</si>
  <si>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</si>
  <si>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</si>
  <si>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</si>
  <si>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</si>
  <si>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</si>
  <si>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</si>
  <si>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</si>
  <si>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</si>
  <si>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</si>
  <si>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</si>
  <si>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</si>
  <si>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</si>
  <si>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</si>
  <si>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</si>
  <si>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</si>
  <si>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</si>
  <si>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</si>
  <si>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</si>
  <si>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</si>
  <si>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</si>
  <si>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</si>
  <si>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</si>
  <si>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</si>
  <si>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</si>
  <si>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</si>
  <si>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</si>
  <si>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</si>
  <si>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</si>
  <si>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</si>
  <si>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</si>
  <si>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</si>
  <si>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</si>
  <si>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</si>
  <si>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</si>
  <si>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</si>
  <si>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</si>
  <si>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</si>
  <si>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</si>
  <si>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</si>
  <si>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</si>
  <si>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</si>
  <si>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</si>
  <si>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</si>
  <si>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</si>
  <si>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</si>
  <si>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</si>
  <si>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</si>
  <si>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</si>
  <si>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</si>
  <si>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</si>
  <si>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</si>
  <si>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</si>
  <si>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</si>
  <si>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</si>
  <si>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</si>
  <si>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</si>
  <si>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</si>
  <si>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</si>
  <si>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</si>
  <si>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</si>
  <si>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</si>
  <si>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</si>
  <si>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</si>
  <si>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</si>
  <si>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</si>
  <si>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</si>
  <si>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</si>
  <si>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</si>
  <si>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</si>
  <si>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</si>
  <si>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</si>
  <si>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</si>
  <si>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</si>
  <si>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</si>
  <si>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</si>
  <si>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</si>
  <si>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</si>
  <si>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</si>
  <si>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</si>
  <si>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</si>
  <si>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</si>
  <si>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</si>
  <si>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</si>
  <si>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</si>
  <si>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</si>
  <si>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</si>
  <si>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</si>
  <si>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</si>
  <si>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</si>
  <si>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</si>
  <si>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</si>
  <si>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</si>
  <si>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</si>
  <si>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</si>
  <si>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</si>
  <si>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</si>
  <si>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</si>
  <si>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</si>
  <si>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</si>
  <si>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</si>
  <si>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</si>
  <si>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</si>
  <si>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</si>
  <si>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</si>
  <si>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</si>
  <si>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</si>
  <si>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</si>
  <si>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</si>
  <si>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</si>
  <si>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</si>
  <si>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</si>
  <si>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</si>
  <si>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</si>
  <si>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</si>
  <si>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</si>
  <si>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</si>
  <si>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</si>
  <si>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</si>
  <si>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</si>
  <si>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</si>
  <si>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</si>
  <si>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</si>
  <si>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</si>
  <si>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</si>
  <si>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</si>
  <si>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</si>
  <si>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</si>
  <si>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</si>
  <si>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</si>
  <si>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</si>
  <si>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</si>
  <si>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</si>
  <si>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</si>
  <si>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</si>
  <si>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</si>
  <si>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</si>
  <si>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</si>
  <si>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</si>
  <si>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</si>
  <si>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</si>
  <si>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</si>
  <si>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</si>
  <si>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</si>
  <si>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</si>
  <si>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</si>
  <si>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</si>
  <si>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</si>
  <si>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</si>
  <si>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</si>
  <si>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</si>
  <si>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</si>
  <si>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</si>
  <si>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</si>
  <si>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</si>
  <si>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</si>
  <si>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</si>
  <si>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</si>
  <si>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</si>
  <si>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</si>
  <si>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</si>
  <si>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</si>
  <si>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</si>
  <si>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</si>
  <si>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</si>
  <si>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</si>
  <si>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</si>
  <si>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</si>
  <si>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</si>
  <si>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</si>
  <si>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</si>
  <si>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</si>
  <si>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</si>
  <si>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</si>
  <si>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</si>
  <si>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</si>
  <si>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</si>
  <si>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</si>
  <si>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</si>
  <si>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</si>
  <si>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</si>
  <si>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</si>
  <si>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</si>
  <si>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</si>
  <si>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</si>
  <si>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</si>
  <si>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</si>
  <si>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</si>
  <si>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</si>
  <si>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</si>
  <si>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</si>
  <si>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</si>
  <si>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</si>
  <si>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</si>
  <si>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</si>
  <si>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</si>
  <si>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</si>
  <si>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</si>
  <si>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</si>
  <si>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</si>
  <si>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</si>
  <si>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</si>
  <si>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</si>
  <si>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</si>
  <si>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</si>
  <si>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</si>
  <si>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</si>
  <si>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</si>
  <si>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</si>
  <si>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</si>
  <si>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</si>
  <si>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</si>
  <si>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</si>
  <si>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</si>
  <si>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</si>
  <si>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</si>
  <si>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</si>
  <si>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</si>
  <si>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</si>
  <si>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</si>
  <si>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</si>
  <si>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</si>
  <si>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</si>
  <si>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</si>
  <si>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</si>
  <si>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</si>
  <si>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</si>
  <si>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</si>
  <si>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</si>
  <si>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</si>
  <si>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</si>
  <si>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</si>
  <si>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</si>
  <si>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</si>
  <si>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</si>
  <si>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</si>
  <si>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</si>
  <si>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</si>
  <si>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</si>
  <si>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</si>
  <si>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</si>
  <si>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</si>
  <si>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</si>
  <si>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</si>
  <si>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</si>
  <si>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</si>
  <si>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</si>
  <si>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</si>
  <si>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</si>
  <si>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</si>
  <si>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</si>
  <si>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</si>
  <si>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</si>
  <si>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</si>
  <si>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</si>
  <si>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</si>
  <si>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</si>
  <si>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</si>
  <si>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</si>
  <si>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</si>
  <si>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</si>
  <si>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</si>
  <si>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</si>
  <si>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</si>
  <si>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</si>
  <si>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</si>
  <si>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</si>
  <si>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</si>
  <si>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</si>
  <si>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</si>
  <si>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</si>
  <si>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</si>
  <si>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</si>
  <si>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</si>
  <si>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</si>
  <si>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</si>
  <si>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</si>
  <si>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</si>
  <si>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</si>
  <si>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</si>
  <si>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</si>
  <si>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</si>
  <si>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</si>
  <si>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</si>
  <si>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</si>
  <si>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</si>
  <si>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</si>
  <si>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</si>
  <si>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</si>
  <si>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</si>
  <si>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</si>
  <si>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</si>
  <si>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</si>
  <si>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</si>
  <si>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</si>
  <si>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</si>
  <si>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</si>
  <si>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</si>
  <si>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</si>
  <si>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</si>
  <si>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</si>
  <si>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</si>
  <si>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</si>
  <si>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</si>
  <si>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</si>
  <si>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</si>
  <si>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</si>
  <si>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</si>
  <si>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</si>
  <si>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</si>
  <si>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</si>
  <si>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</si>
  <si>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</si>
  <si>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</si>
  <si>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</si>
  <si>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</si>
  <si>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</si>
  <si>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</si>
  <si>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</si>
  <si>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</si>
  <si>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</si>
  <si>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</si>
  <si>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</si>
  <si>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</si>
  <si>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</si>
  <si>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</si>
  <si>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</si>
  <si>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</si>
  <si>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</si>
  <si>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</si>
  <si>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</si>
  <si>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</si>
  <si>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</si>
  <si>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</si>
  <si>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</si>
  <si>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</si>
  <si>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</si>
  <si>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</si>
  <si>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</si>
  <si>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</si>
  <si>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</si>
  <si>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</si>
  <si>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</si>
  <si>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</si>
  <si>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</si>
  <si>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</si>
  <si>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</si>
  <si>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</si>
  <si>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</si>
  <si>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</si>
  <si>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</si>
  <si>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</si>
  <si>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</si>
  <si>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</si>
  <si>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</si>
  <si>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</si>
  <si>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</si>
  <si>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</si>
  <si>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</si>
  <si>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</si>
  <si>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</si>
  <si>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</si>
  <si>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</si>
  <si>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</si>
  <si>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</si>
  <si>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</si>
  <si>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</si>
  <si>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</si>
  <si>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</si>
  <si>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</si>
  <si>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</si>
  <si>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</si>
  <si>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</si>
  <si>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</si>
  <si>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</si>
  <si>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</si>
  <si>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</si>
  <si>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</si>
  <si>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</si>
  <si>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</si>
  <si>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</si>
  <si>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</si>
  <si>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</si>
  <si>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</si>
  <si>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</si>
  <si>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</si>
  <si>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</si>
  <si>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</si>
  <si>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</si>
  <si>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</si>
  <si>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</si>
  <si>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</si>
  <si>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</si>
  <si>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</si>
  <si>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</si>
  <si>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</si>
  <si>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</si>
  <si>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</si>
  <si>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</si>
  <si>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</si>
  <si>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</si>
  <si>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</si>
  <si>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</si>
  <si>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</si>
  <si>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</si>
  <si>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</si>
  <si>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</si>
  <si>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</si>
  <si>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</si>
  <si>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</si>
  <si>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</si>
  <si>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</si>
  <si>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</si>
  <si>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</si>
  <si>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</si>
  <si>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</si>
  <si>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</si>
  <si>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</si>
  <si>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</si>
  <si>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</si>
  <si>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</si>
  <si>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</si>
  <si>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</si>
  <si>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</si>
  <si>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</si>
  <si>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</si>
  <si>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</si>
  <si>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</si>
  <si>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</si>
  <si>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</si>
  <si>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</si>
  <si>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</si>
  <si>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</si>
  <si>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</si>
  <si>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</si>
  <si>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</si>
  <si>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</si>
  <si>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</si>
  <si>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</si>
  <si>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</si>
  <si>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</si>
  <si>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</si>
  <si>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</si>
  <si>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</si>
  <si>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</si>
  <si>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</si>
  <si>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</si>
  <si>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</si>
  <si>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</si>
  <si>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</si>
  <si>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</si>
  <si>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</si>
  <si>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</si>
  <si>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</si>
  <si>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</si>
  <si>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</si>
  <si>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</si>
  <si>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</si>
  <si>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</si>
  <si>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</si>
  <si>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</si>
  <si>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</si>
  <si>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</si>
  <si>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</si>
  <si>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</si>
  <si>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</si>
  <si>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</si>
  <si>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</si>
  <si>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</si>
  <si>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</si>
  <si>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</si>
  <si>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</si>
  <si>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</si>
  <si>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</si>
  <si>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</si>
  <si>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</si>
  <si>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</si>
  <si>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</si>
  <si>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</si>
  <si>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</si>
  <si>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</si>
  <si>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</si>
  <si>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</si>
  <si>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</si>
  <si>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</si>
  <si>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</si>
  <si>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</si>
  <si>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</si>
  <si>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</si>
  <si>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</si>
  <si>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</si>
  <si>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</si>
  <si>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</si>
  <si>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</si>
  <si>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</si>
  <si>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</si>
  <si>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</si>
  <si>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</si>
  <si>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</si>
  <si>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</si>
  <si>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</si>
  <si>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</si>
  <si>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</si>
  <si>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</si>
  <si>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</si>
  <si>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</si>
  <si>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</si>
  <si>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</si>
  <si>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</si>
  <si>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</si>
  <si>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</si>
  <si>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</si>
  <si>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</si>
  <si>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</si>
  <si>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</si>
  <si>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</si>
  <si>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</si>
  <si>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</si>
  <si>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</si>
  <si>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</si>
  <si>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</si>
  <si>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</si>
  <si>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</si>
  <si>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</si>
  <si>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</si>
  <si>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</si>
  <si>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</si>
  <si>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</si>
  <si>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</si>
  <si>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</si>
  <si>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</si>
  <si>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</si>
  <si>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</si>
  <si>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</si>
  <si>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</si>
  <si>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</si>
  <si>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</si>
  <si>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</si>
  <si>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</si>
  <si>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</si>
  <si>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</si>
  <si>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</si>
  <si>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</si>
  <si>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</si>
  <si>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</si>
  <si>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</si>
  <si>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</si>
  <si>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</si>
  <si>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</si>
  <si>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</si>
  <si>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</si>
  <si>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</si>
  <si>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</si>
  <si>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</si>
  <si>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</si>
  <si>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</si>
  <si>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</si>
  <si>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</si>
  <si>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</si>
  <si>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</si>
  <si>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</si>
  <si>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</si>
  <si>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</si>
  <si>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</si>
  <si>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</si>
  <si>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</si>
  <si>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</si>
  <si>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</si>
  <si>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</si>
  <si>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</si>
  <si>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</si>
  <si>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</si>
  <si>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</si>
  <si>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</si>
  <si>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</si>
  <si>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</si>
  <si>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</si>
  <si>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</si>
  <si>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</si>
  <si>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</si>
  <si>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</si>
  <si>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</si>
  <si>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</si>
  <si>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</si>
  <si>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</si>
  <si>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</si>
  <si>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</si>
  <si>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</si>
  <si>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</si>
  <si>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</si>
  <si>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</si>
  <si>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</si>
  <si>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</si>
  <si>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</si>
  <si>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</si>
  <si>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</si>
  <si>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</si>
  <si>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</si>
  <si>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</si>
  <si>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</si>
  <si>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</si>
  <si>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</si>
  <si>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</si>
  <si>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</si>
  <si>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</si>
  <si>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</si>
  <si>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</si>
  <si>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</si>
  <si>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</si>
  <si>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</si>
  <si>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</si>
  <si>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</si>
  <si>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</si>
  <si>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</si>
  <si>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</si>
  <si>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</si>
  <si>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</si>
  <si>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</si>
  <si>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</si>
  <si>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</si>
  <si>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</si>
  <si>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</si>
  <si>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</si>
  <si>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</si>
  <si>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</si>
  <si>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</si>
  <si>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</si>
  <si>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</si>
  <si>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</si>
  <si>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</si>
  <si>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</si>
  <si>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</si>
  <si>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</si>
  <si>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</si>
  <si>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</si>
  <si>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</si>
  <si>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</si>
  <si>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</si>
  <si>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</si>
  <si>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</si>
  <si>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</si>
  <si>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</si>
  <si>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</si>
  <si>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</si>
  <si>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</si>
  <si>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</si>
  <si>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</si>
  <si>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</si>
  <si>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</si>
  <si>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</si>
  <si>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</si>
  <si>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</si>
  <si>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</si>
  <si>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</si>
  <si>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</si>
  <si>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</si>
  <si>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</si>
  <si>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</si>
  <si>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</si>
  <si>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</si>
  <si>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</si>
  <si>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</si>
  <si>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</si>
  <si>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</si>
  <si>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</si>
  <si>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</si>
  <si>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</si>
  <si>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</si>
  <si>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</si>
  <si>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</si>
  <si>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</si>
  <si>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</si>
  <si>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</si>
  <si>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</si>
  <si>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</si>
  <si>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</si>
  <si>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</si>
  <si>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</si>
  <si>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</si>
  <si>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</si>
  <si>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</si>
  <si>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</si>
  <si>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</si>
  <si>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</si>
  <si>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</si>
  <si>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</si>
  <si>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</si>
  <si>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</si>
  <si>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</si>
  <si>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</si>
  <si>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</si>
  <si>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</si>
  <si>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</si>
  <si>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</si>
  <si>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</si>
  <si>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</si>
  <si>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</si>
  <si>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</si>
  <si>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</si>
  <si>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</si>
  <si>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</si>
  <si>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</si>
  <si>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</si>
  <si>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</si>
  <si>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</si>
  <si>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</si>
  <si>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</si>
  <si>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</si>
  <si>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</si>
  <si>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</si>
  <si>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</si>
  <si>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</si>
  <si>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</si>
  <si>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</si>
  <si>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</si>
  <si>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</si>
  <si>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</si>
  <si>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</si>
  <si>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</si>
  <si>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</si>
  <si>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</si>
  <si>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</si>
  <si>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</si>
  <si>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</si>
  <si>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</si>
  <si>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</si>
  <si>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</si>
  <si>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</si>
  <si>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</si>
  <si>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</si>
  <si>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</si>
  <si>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</si>
  <si>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</si>
  <si>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</si>
  <si>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</si>
  <si>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</si>
  <si>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</si>
  <si>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</si>
  <si>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</si>
  <si>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</si>
  <si>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</si>
  <si>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</si>
  <si>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</si>
  <si>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</si>
  <si>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</si>
  <si>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</si>
  <si>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</si>
  <si>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</si>
  <si>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</si>
  <si>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</si>
  <si>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</si>
  <si>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</si>
  <si>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</si>
  <si>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</si>
  <si>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</si>
  <si>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</si>
  <si>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</si>
  <si>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</si>
  <si>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</si>
  <si>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</si>
  <si>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</si>
  <si>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</si>
  <si>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</si>
  <si>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</si>
  <si>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</si>
  <si>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</si>
  <si>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</si>
  <si>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</si>
  <si>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</si>
  <si>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</si>
  <si>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</si>
  <si>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</si>
  <si>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</si>
  <si>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</si>
  <si>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</si>
  <si>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</si>
  <si>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</si>
  <si>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</si>
  <si>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</si>
  <si>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</si>
  <si>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</si>
  <si>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</si>
  <si>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</si>
  <si>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</si>
  <si>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</si>
  <si>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</si>
  <si>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</si>
  <si>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</si>
  <si>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</si>
  <si>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</si>
  <si>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</si>
  <si>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</si>
  <si>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</si>
  <si>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</si>
  <si>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</si>
  <si>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</si>
  <si>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</si>
  <si>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</si>
  <si>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</si>
  <si>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</si>
  <si>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</si>
  <si>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</si>
  <si>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</si>
  <si>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</si>
  <si>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</si>
  <si>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</si>
  <si>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</si>
  <si>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</si>
  <si>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</si>
  <si>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</si>
  <si>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</si>
  <si>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</si>
  <si>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</si>
  <si>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</si>
  <si>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</si>
  <si>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</si>
  <si>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</si>
  <si>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</si>
  <si>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</si>
  <si>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</si>
  <si>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</si>
  <si>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</si>
  <si>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</si>
  <si>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</si>
  <si>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</si>
  <si>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</si>
  <si>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</si>
  <si>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</si>
  <si>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</si>
  <si>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</si>
  <si>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</si>
  <si>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</si>
  <si>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</si>
  <si>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</si>
  <si>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</si>
  <si>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</si>
  <si>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</si>
  <si>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</si>
  <si>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</si>
  <si>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</si>
  <si>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</si>
  <si>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</si>
  <si>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</si>
  <si>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</si>
  <si>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</si>
  <si>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</si>
  <si>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</si>
  <si>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</si>
  <si>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</si>
  <si>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</si>
  <si>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</si>
  <si>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</si>
  <si>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</si>
  <si>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</si>
  <si>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</si>
  <si>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</si>
  <si>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</si>
  <si>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</si>
  <si>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</si>
  <si>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</si>
  <si>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</si>
  <si>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</si>
  <si>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</si>
  <si>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</si>
  <si>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</si>
  <si>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</si>
  <si>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</si>
  <si>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</si>
  <si>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</si>
  <si>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</si>
  <si>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</si>
  <si>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</si>
  <si>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</si>
  <si>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</si>
  <si>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</si>
  <si>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</si>
  <si>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</si>
  <si>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</si>
  <si>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</si>
  <si>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</si>
  <si>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</si>
  <si>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</si>
  <si>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</si>
  <si>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</si>
  <si>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</si>
  <si>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</si>
  <si>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</si>
  <si>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</si>
  <si>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</si>
  <si>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</si>
  <si>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</si>
  <si>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</si>
  <si>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</si>
  <si>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</si>
  <si>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</si>
  <si>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</si>
  <si>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</si>
  <si>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</si>
  <si>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</si>
  <si>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</si>
  <si>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</si>
  <si>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</si>
  <si>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</si>
  <si>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</si>
  <si>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</si>
  <si>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</si>
  <si>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</si>
  <si>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</si>
  <si>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</si>
  <si>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</si>
  <si>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</si>
  <si>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</si>
  <si>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</si>
  <si>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</si>
  <si>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</si>
  <si>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</si>
  <si>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</si>
  <si>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</si>
  <si>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</si>
  <si>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</si>
  <si>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</si>
  <si>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</si>
  <si>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</si>
  <si>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</si>
  <si>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</si>
  <si>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</si>
  <si>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</si>
  <si>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</si>
  <si>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</si>
  <si>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</si>
  <si>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</si>
  <si>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</si>
  <si>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</si>
  <si>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</si>
  <si>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</si>
  <si>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</si>
  <si>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</si>
  <si>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</si>
  <si>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</si>
  <si>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</si>
  <si>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</si>
  <si>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</si>
  <si>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</si>
  <si>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</si>
  <si>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</si>
  <si>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</si>
  <si>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</si>
  <si>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</si>
  <si>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</si>
  <si>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</si>
  <si>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</si>
  <si>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</si>
  <si>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</si>
  <si>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</si>
  <si>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</si>
  <si>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</si>
  <si>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</si>
  <si>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</si>
  <si>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</si>
  <si>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</si>
  <si>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</si>
  <si>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</si>
  <si>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</si>
  <si>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</si>
  <si>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</si>
  <si>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</si>
  <si>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</si>
  <si>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</si>
  <si>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</si>
  <si>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</si>
  <si>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</si>
  <si>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</si>
  <si>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</si>
  <si>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</si>
  <si>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</si>
  <si>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</si>
  <si>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</si>
  <si>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</si>
  <si>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</si>
  <si>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</si>
  <si>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</si>
  <si>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</si>
  <si>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</si>
  <si>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</si>
  <si>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</si>
  <si>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</si>
  <si>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</si>
  <si>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</si>
  <si>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</si>
  <si>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</si>
  <si>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</si>
  <si>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</si>
  <si>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</si>
  <si>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</si>
  <si>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</si>
  <si>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</si>
  <si>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</si>
  <si>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</si>
  <si>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</si>
  <si>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</si>
  <si>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</si>
  <si>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</si>
  <si>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</si>
  <si>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</si>
  <si>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</si>
  <si>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</si>
  <si>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</si>
  <si>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</si>
  <si>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</si>
  <si>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</si>
  <si>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</si>
  <si>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</si>
  <si>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</si>
  <si>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</si>
  <si>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</si>
  <si>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</si>
  <si>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</si>
  <si>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</si>
  <si>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</si>
  <si>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</si>
  <si>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</si>
  <si>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</si>
  <si>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</si>
  <si>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</si>
  <si>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</si>
  <si>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</si>
  <si>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</si>
  <si>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</si>
  <si>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</si>
  <si>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</si>
  <si>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</si>
  <si>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</si>
  <si>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</si>
  <si>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</si>
  <si>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</si>
  <si>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</si>
  <si>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</si>
  <si>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</si>
  <si>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</si>
  <si>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</si>
  <si>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</si>
  <si>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</si>
  <si>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</si>
  <si>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</si>
  <si>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</si>
  <si>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</si>
  <si>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</si>
  <si>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</si>
  <si>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</si>
  <si>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</si>
  <si>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</si>
  <si>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</si>
  <si>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</si>
  <si>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</si>
  <si>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</si>
  <si>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</si>
  <si>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</si>
  <si>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</si>
  <si>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</si>
  <si>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</si>
  <si>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</si>
  <si>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</si>
  <si>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</si>
  <si>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</si>
  <si>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</si>
  <si>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</si>
  <si>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</si>
  <si>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</si>
  <si>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</si>
  <si>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</si>
  <si>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</si>
  <si>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</si>
  <si>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</si>
  <si>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</si>
  <si>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</si>
  <si>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</si>
  <si>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</si>
  <si>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</si>
  <si>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</si>
  <si>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</si>
  <si>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</si>
  <si>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</si>
  <si>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</si>
  <si>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</si>
  <si>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</si>
  <si>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</si>
  <si>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</si>
  <si>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</si>
  <si>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</si>
  <si>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</si>
  <si>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</si>
  <si>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</si>
  <si>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</si>
  <si>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</si>
  <si>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</si>
  <si>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</si>
  <si>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</si>
  <si>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</si>
  <si>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</si>
  <si>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</si>
  <si>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</si>
  <si>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</si>
  <si>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</si>
  <si>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</si>
  <si>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</si>
  <si>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</si>
  <si>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</si>
  <si>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</si>
  <si>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</si>
  <si>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</si>
  <si>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</si>
  <si>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</si>
  <si>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</si>
  <si>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</si>
  <si>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</si>
  <si>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</si>
  <si>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</si>
  <si>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</si>
  <si>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</si>
  <si>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</si>
  <si>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</si>
  <si>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</si>
  <si>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</si>
  <si>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</si>
  <si>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</si>
  <si>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</si>
  <si>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</si>
  <si>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</si>
  <si>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</si>
  <si>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</si>
  <si>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</si>
  <si>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</si>
  <si>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</si>
  <si>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</si>
  <si>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</si>
  <si>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</si>
  <si>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</si>
  <si>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</si>
  <si>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</si>
  <si>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</si>
  <si>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</si>
  <si>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</si>
  <si>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</si>
  <si>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</si>
  <si>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</si>
  <si>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</si>
  <si>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</si>
  <si>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</si>
  <si>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</si>
  <si>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</si>
  <si>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</si>
  <si>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</si>
  <si>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</si>
  <si>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</si>
  <si>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</si>
  <si>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</si>
  <si>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</si>
  <si>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</si>
  <si>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</si>
  <si>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</si>
  <si>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</si>
  <si>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</si>
  <si>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</si>
  <si>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</si>
  <si>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</si>
  <si>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</si>
  <si>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</si>
  <si>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</si>
  <si>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</si>
  <si>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</si>
  <si>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</si>
  <si>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</si>
  <si>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</si>
  <si>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</si>
  <si>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</si>
  <si>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</si>
  <si>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</si>
  <si>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</si>
  <si>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</si>
  <si>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</si>
  <si>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</si>
  <si>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</si>
  <si>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</si>
  <si>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</si>
  <si>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</si>
  <si>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</si>
  <si>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</si>
  <si>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</si>
  <si>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</si>
  <si>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</si>
  <si>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</si>
  <si>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</si>
  <si>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</si>
  <si>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</si>
  <si>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</si>
  <si>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</si>
  <si>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</si>
  <si>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</si>
  <si>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</si>
  <si>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</si>
  <si>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</si>
  <si>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</si>
  <si>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</si>
  <si>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</si>
  <si>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</si>
  <si>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</si>
  <si>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</si>
  <si>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</si>
  <si>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</si>
  <si>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</si>
  <si>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</si>
  <si>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</si>
  <si>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</si>
  <si>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</si>
  <si>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</si>
  <si>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</si>
  <si>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</si>
  <si>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</si>
  <si>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</si>
  <si>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</si>
  <si>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</si>
  <si>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</si>
  <si>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</si>
  <si>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</si>
  <si>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</si>
  <si>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</si>
  <si>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</si>
  <si>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</si>
  <si>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</si>
  <si>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</si>
  <si>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</si>
  <si>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</si>
  <si>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</si>
  <si>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</si>
  <si>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</si>
  <si>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</si>
  <si>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</si>
  <si>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</si>
  <si>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</si>
  <si>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</si>
  <si>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</si>
  <si>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</si>
  <si>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</si>
  <si>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</si>
  <si>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</si>
  <si>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</si>
  <si>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</si>
  <si>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</si>
  <si>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</si>
  <si>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</si>
  <si>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</si>
  <si>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</si>
  <si>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</si>
  <si>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</si>
  <si>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</si>
  <si>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</si>
  <si>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</si>
  <si>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</si>
  <si>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</si>
  <si>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</si>
  <si>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</si>
  <si>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</si>
  <si>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</si>
  <si>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</si>
  <si>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</si>
  <si>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</si>
  <si>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</si>
  <si>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</si>
  <si>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</si>
  <si>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</si>
  <si>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</si>
  <si>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</si>
  <si>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</si>
  <si>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</si>
  <si>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</si>
  <si>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</si>
  <si>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</si>
  <si>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</si>
  <si>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</si>
  <si>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</si>
  <si>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</si>
  <si>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</si>
  <si>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</si>
  <si>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</si>
  <si>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</si>
  <si>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</si>
  <si>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</si>
  <si>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</si>
  <si>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</si>
  <si>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</si>
  <si>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</si>
  <si>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</si>
  <si>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</si>
  <si>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</si>
  <si>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</si>
  <si>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</si>
  <si>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</si>
  <si>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</si>
  <si>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</si>
  <si>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</si>
  <si>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</si>
  <si>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</si>
  <si>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</si>
  <si>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</si>
  <si>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</si>
  <si>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</si>
  <si>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</si>
  <si>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</si>
  <si>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</si>
  <si>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</si>
  <si>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</si>
  <si>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</si>
  <si>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</si>
  <si>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</si>
  <si>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</si>
  <si>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</si>
  <si>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</si>
  <si>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</si>
  <si>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</si>
  <si>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</si>
  <si>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</si>
  <si>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</si>
  <si>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</si>
  <si>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</si>
  <si>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</si>
  <si>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</si>
  <si>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</si>
  <si>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</si>
  <si>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</si>
  <si>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</si>
  <si>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</si>
  <si>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</si>
  <si>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</si>
  <si>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</si>
  <si>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</si>
  <si>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</si>
  <si>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</si>
  <si>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</si>
  <si>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</si>
  <si>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</si>
  <si>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</si>
  <si>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</si>
  <si>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</si>
  <si>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</si>
  <si>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</si>
  <si>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</si>
  <si>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</si>
  <si>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</si>
  <si>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</si>
  <si>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</si>
  <si>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</si>
  <si>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</si>
  <si>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</si>
  <si>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</si>
  <si>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</si>
  <si>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</si>
  <si>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</si>
  <si>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</si>
  <si>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</si>
  <si>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</si>
  <si>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</si>
  <si>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</si>
  <si>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</si>
  <si>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</si>
  <si>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</si>
  <si>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</si>
  <si>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</si>
  <si>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</si>
  <si>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</si>
  <si>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</si>
  <si>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</si>
  <si>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</si>
  <si>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</si>
  <si>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</si>
  <si>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</si>
  <si>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</si>
  <si>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</si>
  <si>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</si>
  <si>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</si>
  <si>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</si>
  <si>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</si>
  <si>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</si>
  <si>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</si>
  <si>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</si>
  <si>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</si>
  <si>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</si>
  <si>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</si>
  <si>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</si>
  <si>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</si>
  <si>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</si>
  <si>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</si>
  <si>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</si>
  <si>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</si>
  <si>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</si>
  <si>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</si>
  <si>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</si>
  <si>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</si>
  <si>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</si>
  <si>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</si>
  <si>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</si>
  <si>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</si>
  <si>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</si>
  <si>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</si>
  <si>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</si>
  <si>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</si>
  <si>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</si>
  <si>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</si>
  <si>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</si>
  <si>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</si>
  <si>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</si>
  <si>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</si>
  <si>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</si>
  <si>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</si>
  <si>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</si>
  <si>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</si>
  <si>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</si>
  <si>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</si>
  <si>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</si>
  <si>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</si>
  <si>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</si>
  <si>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</si>
  <si>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</si>
  <si>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</si>
  <si>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</si>
  <si>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</si>
  <si>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</si>
  <si>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</si>
  <si>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</si>
  <si>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</si>
  <si>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</si>
  <si>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</si>
  <si>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</si>
  <si>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</si>
  <si>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</si>
  <si>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</si>
  <si>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</si>
  <si>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</si>
  <si>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</si>
  <si>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</si>
  <si>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</si>
  <si>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</si>
  <si>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</si>
  <si>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</si>
  <si>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</si>
  <si>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</si>
  <si>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</si>
  <si>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</si>
  <si>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</si>
  <si>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</si>
  <si>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</si>
  <si>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</si>
  <si>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</si>
  <si>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</si>
  <si>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</si>
  <si>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</si>
  <si>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</si>
  <si>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</si>
  <si>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</si>
  <si>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</si>
  <si>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</si>
  <si>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</si>
  <si>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</si>
  <si>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</si>
  <si>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</si>
  <si>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</si>
  <si>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</si>
  <si>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</si>
  <si>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</si>
  <si>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</si>
  <si>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</si>
  <si>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</si>
  <si>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</si>
  <si>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</si>
  <si>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</si>
  <si>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</si>
  <si>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</si>
  <si>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</si>
  <si>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</si>
  <si>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</si>
  <si>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</si>
  <si>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</si>
  <si>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</si>
  <si>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</si>
  <si>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</si>
  <si>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</si>
  <si>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</si>
  <si>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</si>
  <si>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</si>
  <si>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</si>
  <si>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</si>
  <si>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</si>
  <si>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</si>
  <si>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</si>
  <si>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</si>
  <si>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</si>
  <si>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</si>
  <si>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</si>
  <si>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</si>
  <si>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</si>
  <si>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</si>
  <si>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</si>
  <si>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</si>
  <si>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</si>
  <si>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</si>
  <si>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</si>
  <si>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</si>
  <si>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</si>
  <si>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</si>
  <si>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</si>
  <si>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</si>
  <si>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</si>
  <si>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</si>
  <si>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</si>
  <si>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</si>
  <si>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</si>
  <si>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</si>
  <si>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</si>
  <si>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</si>
  <si>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</si>
  <si>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</si>
  <si>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</si>
  <si>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</si>
  <si>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</si>
  <si>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</si>
  <si>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</si>
  <si>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</si>
  <si>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</si>
  <si>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</si>
  <si>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</si>
  <si>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</si>
  <si>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</si>
  <si>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</si>
  <si>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</si>
  <si>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</si>
  <si>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</si>
  <si>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</si>
  <si>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</si>
  <si>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</si>
  <si>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</si>
  <si>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</si>
  <si>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</si>
  <si>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</si>
  <si>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</si>
  <si>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</si>
  <si>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</si>
  <si>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</si>
  <si>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</si>
  <si>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</si>
  <si>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</si>
  <si>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</si>
  <si>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</si>
  <si>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</si>
  <si>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</si>
  <si>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</si>
  <si>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</si>
  <si>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</si>
  <si>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</si>
  <si>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</si>
  <si>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</si>
  <si>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</si>
  <si>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</si>
  <si>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</si>
  <si>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</si>
  <si>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</si>
  <si>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</si>
  <si>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</si>
  <si>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</si>
  <si>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</si>
  <si>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</si>
  <si>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</si>
  <si>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</si>
  <si>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</si>
  <si>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</si>
  <si>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</si>
  <si>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</si>
  <si>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</si>
  <si>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</si>
  <si>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</si>
  <si>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</si>
  <si>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</si>
  <si>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</si>
  <si>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</si>
  <si>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</si>
  <si>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</si>
  <si>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</si>
  <si>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</si>
  <si>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</si>
  <si>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</si>
  <si>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</si>
  <si>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</si>
  <si>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</si>
  <si>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</si>
  <si>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</si>
  <si>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</si>
  <si>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</si>
  <si>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</si>
  <si>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</si>
  <si>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</si>
  <si>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</si>
  <si>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</si>
  <si>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</si>
  <si>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</si>
  <si>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</si>
  <si>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</si>
  <si>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</si>
  <si>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</si>
  <si>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</si>
  <si>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</si>
  <si>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</si>
  <si>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</si>
  <si>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</si>
  <si>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</si>
  <si>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</si>
  <si>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</si>
  <si>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</si>
  <si>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</si>
  <si>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</si>
  <si>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</si>
  <si>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</si>
  <si>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</si>
  <si>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</si>
  <si>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</si>
  <si>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</si>
  <si>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</si>
  <si>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</si>
  <si>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</si>
  <si>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</si>
  <si>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</si>
  <si>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</si>
  <si>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</si>
  <si>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</si>
  <si>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</si>
  <si>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</si>
  <si>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</si>
  <si>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</si>
  <si>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</si>
  <si>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</si>
  <si>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</si>
  <si>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</si>
  <si>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</si>
  <si>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</si>
  <si>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</si>
  <si>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</si>
  <si>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</si>
  <si>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</si>
  <si>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</si>
  <si>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</si>
  <si>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</si>
  <si>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</si>
  <si>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</si>
  <si>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</si>
  <si>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</si>
  <si>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</si>
  <si>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</si>
  <si>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</si>
  <si>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</si>
  <si>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</si>
  <si>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</si>
  <si>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</si>
  <si>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</si>
  <si>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</si>
  <si>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</si>
  <si>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</si>
  <si>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</si>
  <si>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</si>
  <si>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</si>
  <si>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</si>
  <si>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</si>
  <si>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</si>
  <si>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</si>
  <si>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</si>
  <si>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</si>
  <si>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</si>
  <si>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</si>
  <si>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</si>
  <si>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</si>
  <si>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</si>
  <si>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</si>
  <si>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</si>
  <si>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</si>
  <si>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</si>
  <si>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</si>
  <si>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</si>
  <si>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</si>
  <si>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</si>
  <si>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</si>
  <si>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</si>
  <si>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</si>
  <si>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</si>
  <si>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</si>
  <si>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</si>
  <si>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</si>
  <si>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</si>
  <si>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</si>
  <si>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</si>
  <si>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</si>
  <si>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</si>
  <si>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</si>
  <si>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</si>
  <si>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</si>
  <si>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</si>
  <si>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</si>
  <si>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</si>
  <si>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</si>
  <si>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</si>
  <si>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</si>
  <si>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</si>
  <si>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</si>
  <si>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</si>
  <si>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</si>
  <si>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</si>
  <si>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</si>
  <si>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</si>
  <si>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</si>
  <si>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</si>
  <si>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</si>
  <si>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</si>
  <si>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</si>
  <si>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</si>
  <si>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</si>
  <si>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</si>
  <si>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</si>
  <si>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</si>
  <si>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</si>
  <si>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</si>
  <si>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</si>
  <si>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</si>
  <si>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</si>
  <si>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</si>
  <si>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</si>
  <si>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</si>
  <si>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</si>
  <si>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</si>
  <si>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</si>
  <si>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</si>
  <si>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</si>
  <si>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</si>
  <si>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</si>
  <si>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</si>
  <si>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</si>
  <si>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</si>
  <si>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</si>
  <si>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</si>
  <si>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</si>
  <si>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</si>
  <si>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</si>
  <si>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</si>
  <si>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</si>
  <si>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</si>
  <si>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</si>
  <si>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</si>
  <si>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</si>
  <si>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</si>
  <si>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</si>
  <si>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</si>
  <si>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</si>
  <si>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</si>
  <si>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</si>
  <si>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</si>
  <si>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</si>
  <si>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</si>
  <si>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</si>
  <si>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</si>
  <si>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</si>
  <si>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</si>
  <si>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</si>
  <si>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</si>
  <si>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</si>
  <si>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</si>
  <si>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</si>
  <si>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</si>
  <si>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</si>
  <si>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</si>
  <si>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</si>
  <si>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</si>
  <si>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</si>
  <si>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</si>
  <si>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</si>
  <si>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</si>
  <si>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</si>
  <si>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</si>
  <si>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</si>
  <si>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</si>
  <si>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</si>
  <si>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</si>
  <si>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</si>
  <si>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</si>
  <si>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</si>
  <si>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</si>
  <si>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</si>
  <si>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</si>
  <si>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</si>
  <si>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</si>
  <si>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</si>
  <si>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</si>
  <si>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</si>
  <si>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</si>
  <si>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</si>
  <si>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</si>
  <si>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</si>
  <si>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</si>
  <si>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</si>
  <si>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</si>
  <si>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</si>
  <si>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</si>
  <si>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</si>
  <si>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</si>
  <si>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</si>
  <si>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</si>
  <si>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</si>
  <si>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</si>
  <si>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</si>
  <si>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</si>
  <si>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</si>
  <si>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</si>
  <si>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</si>
  <si>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</si>
  <si>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</si>
  <si>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</si>
  <si>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</si>
  <si>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</si>
  <si>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</si>
  <si>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</si>
  <si>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</si>
  <si>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</si>
  <si>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</si>
  <si>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</si>
  <si>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</si>
  <si>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</si>
  <si>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</si>
  <si>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</si>
  <si>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</si>
  <si>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</si>
  <si>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</si>
  <si>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</si>
  <si>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</si>
  <si>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</si>
  <si>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</si>
  <si>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</si>
  <si>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</si>
  <si>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</si>
  <si>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</si>
  <si>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</si>
  <si>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</si>
  <si>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</si>
  <si>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</si>
  <si>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</si>
  <si>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</si>
  <si>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</si>
  <si>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</si>
  <si>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</si>
  <si>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</si>
  <si>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</si>
  <si>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</si>
  <si>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</si>
  <si>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</si>
  <si>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</si>
  <si>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</si>
  <si>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</si>
  <si>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</si>
  <si>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</si>
  <si>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</si>
  <si>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</si>
  <si>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</si>
  <si>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</si>
  <si>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</si>
  <si>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</si>
  <si>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</si>
  <si>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</si>
  <si>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</si>
  <si>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</si>
  <si>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</si>
  <si>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</si>
  <si>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</si>
  <si>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</si>
  <si>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</si>
  <si>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</si>
  <si>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</si>
  <si>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</si>
  <si>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</si>
  <si>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</si>
  <si>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</si>
  <si>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</si>
  <si>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</si>
  <si>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</si>
  <si>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</si>
  <si>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</si>
  <si>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</si>
  <si>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</si>
  <si>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</si>
  <si>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</si>
  <si>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</si>
  <si>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</si>
  <si>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</si>
  <si>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</si>
  <si>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</si>
  <si>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</si>
  <si>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</si>
  <si>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</si>
  <si>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</si>
  <si>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</si>
  <si>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</si>
  <si>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</si>
  <si>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</si>
  <si>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</si>
  <si>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</si>
  <si>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</si>
  <si>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</si>
  <si>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</si>
  <si>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</si>
  <si>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</si>
  <si>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</si>
  <si>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</si>
  <si>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</si>
  <si>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</si>
  <si>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</si>
  <si>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</si>
  <si>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</si>
  <si>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</si>
  <si>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</si>
  <si>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</si>
  <si>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</si>
  <si>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</si>
  <si>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</si>
  <si>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</si>
  <si>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</si>
  <si>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</si>
  <si>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</si>
  <si>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</si>
  <si>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</si>
  <si>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</si>
  <si>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</si>
  <si>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</si>
  <si>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</si>
  <si>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</si>
  <si>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</si>
  <si>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</si>
  <si>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</si>
  <si>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</si>
  <si>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</si>
  <si>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</si>
  <si>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</si>
  <si>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</si>
  <si>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</si>
  <si>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</si>
  <si>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</si>
  <si>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</si>
  <si>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</si>
  <si>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</si>
  <si>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</si>
  <si>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</si>
  <si>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</si>
  <si>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</si>
  <si>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</si>
  <si>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</si>
  <si>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</si>
  <si>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</si>
  <si>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</si>
  <si>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</si>
  <si>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</si>
  <si>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</si>
  <si>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</si>
  <si>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</si>
  <si>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</si>
  <si>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</si>
  <si>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</si>
  <si>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</si>
  <si>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</si>
  <si>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</si>
  <si>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</si>
  <si>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</si>
  <si>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</si>
  <si>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</si>
  <si>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</si>
  <si>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</si>
  <si>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</si>
  <si>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</si>
  <si>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</si>
  <si>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</si>
  <si>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</si>
  <si>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</si>
  <si>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</si>
  <si>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</si>
  <si>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</si>
  <si>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</si>
  <si>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</si>
  <si>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</si>
  <si>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</si>
  <si>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</si>
  <si>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</si>
  <si>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</si>
  <si>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</si>
  <si>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</si>
  <si>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</si>
  <si>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</si>
  <si>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</si>
  <si>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</si>
  <si>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</si>
  <si>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</si>
  <si>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</si>
  <si>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</si>
  <si>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</si>
  <si>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</si>
  <si>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</si>
  <si>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</si>
  <si>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</si>
  <si>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</si>
  <si>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</si>
  <si>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</si>
  <si>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</si>
  <si>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</si>
  <si>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</si>
  <si>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</si>
  <si>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</si>
  <si>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</si>
  <si>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</si>
  <si>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</si>
  <si>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</si>
  <si>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</si>
  <si>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</si>
  <si>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</si>
  <si>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</si>
  <si>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</si>
  <si>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</si>
  <si>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</si>
  <si>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</si>
  <si>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</si>
  <si>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</si>
  <si>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</si>
  <si>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</si>
  <si>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</si>
  <si>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</si>
  <si>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</si>
  <si>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</si>
  <si>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</si>
  <si>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</si>
  <si>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</si>
  <si>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</si>
  <si>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</si>
  <si>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</si>
  <si>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</si>
  <si>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</si>
  <si>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</si>
  <si>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</si>
  <si>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</si>
  <si>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</si>
  <si>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</si>
  <si>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</si>
  <si>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</si>
  <si>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</si>
  <si>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</si>
  <si>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</si>
  <si>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</si>
  <si>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</si>
  <si>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</si>
  <si>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</si>
  <si>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</si>
  <si>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</si>
  <si>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</si>
  <si>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</si>
  <si>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</si>
  <si>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</si>
  <si>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</si>
  <si>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</si>
  <si>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</si>
  <si>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</si>
  <si>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</si>
  <si>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</si>
  <si>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</si>
  <si>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</si>
  <si>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</si>
  <si>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</si>
  <si>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</si>
  <si>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</si>
  <si>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</si>
  <si>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</si>
  <si>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</si>
  <si>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</si>
  <si>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</si>
  <si>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</si>
  <si>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</si>
  <si>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</si>
  <si>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</si>
  <si>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</si>
  <si>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</si>
  <si>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</si>
  <si>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</si>
  <si>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</si>
  <si>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</si>
  <si>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</si>
  <si>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</si>
  <si>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</si>
  <si>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</si>
  <si>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</si>
  <si>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</si>
  <si>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</si>
  <si>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</si>
  <si>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</si>
  <si>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</si>
  <si>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</si>
  <si>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</si>
  <si>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</si>
  <si>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</si>
  <si>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</si>
  <si>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</si>
  <si>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</si>
  <si>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</si>
  <si>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</si>
  <si>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</si>
  <si>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</si>
  <si>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</si>
  <si>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</si>
  <si>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</si>
  <si>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</si>
  <si>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</si>
  <si>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</si>
  <si>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</si>
  <si>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</si>
  <si>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</si>
  <si>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</si>
  <si>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</si>
  <si>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</si>
  <si>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</si>
  <si>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</si>
  <si>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</si>
  <si>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</si>
  <si>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</si>
  <si>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</si>
  <si>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</si>
  <si>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</si>
  <si>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</si>
  <si>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</si>
  <si>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</si>
  <si>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</si>
  <si>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</si>
  <si>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</si>
  <si>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</si>
  <si>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</si>
  <si>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</si>
  <si>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</si>
  <si>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</si>
  <si>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</si>
  <si>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</si>
  <si>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</si>
  <si>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</si>
  <si>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</si>
  <si>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</si>
  <si>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</si>
  <si>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</si>
  <si>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</si>
  <si>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</si>
  <si>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</si>
  <si>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</si>
  <si>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</si>
  <si>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</si>
  <si>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</si>
  <si>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</si>
  <si>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</si>
  <si>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</si>
  <si>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</si>
  <si>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</si>
  <si>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</si>
  <si>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</si>
  <si>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</si>
  <si>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</si>
  <si>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</si>
  <si>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</si>
  <si>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</si>
  <si>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</si>
  <si>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</si>
  <si>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</si>
  <si>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</si>
  <si>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</si>
  <si>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</si>
  <si>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</si>
  <si>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</si>
  <si>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</si>
  <si>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</si>
  <si>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</si>
  <si>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</si>
  <si>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</si>
  <si>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</si>
  <si>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</si>
  <si>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</si>
  <si>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</si>
  <si>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</si>
  <si>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</si>
  <si>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</si>
  <si>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</si>
  <si>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</si>
  <si>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</si>
  <si>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</si>
  <si>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</si>
  <si>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</si>
  <si>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</si>
  <si>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</si>
  <si>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</si>
  <si>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</si>
  <si>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</si>
  <si>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</si>
  <si>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</si>
  <si>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</si>
  <si>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</si>
  <si>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</si>
  <si>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</si>
  <si>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</si>
  <si>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</si>
  <si>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</si>
  <si>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</si>
  <si>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</si>
  <si>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</si>
  <si>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</si>
  <si>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</si>
  <si>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</si>
  <si>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</si>
  <si>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</si>
  <si>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</si>
  <si>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</si>
  <si>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</si>
  <si>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</si>
  <si>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</si>
  <si>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</si>
  <si>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</si>
  <si>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</si>
  <si>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</si>
  <si>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</si>
  <si>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</si>
  <si>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</si>
  <si>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</si>
  <si>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</si>
  <si>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</si>
  <si>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</si>
  <si>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</si>
  <si>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</si>
  <si>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</si>
  <si>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</si>
  <si>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</si>
  <si>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</si>
  <si>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</si>
  <si>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</si>
  <si>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</si>
  <si>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</si>
  <si>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</si>
  <si>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</si>
  <si>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</si>
  <si>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</si>
  <si>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</si>
  <si>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</si>
  <si>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</si>
  <si>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</si>
  <si>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</si>
  <si>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</si>
  <si>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</si>
  <si>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</si>
  <si>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</si>
  <si>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</si>
  <si>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</si>
  <si>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</si>
  <si>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</si>
  <si>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</si>
  <si>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</si>
  <si>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</si>
  <si>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</si>
  <si>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</si>
  <si>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</si>
  <si>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</si>
  <si>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</si>
  <si>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</si>
  <si>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</si>
  <si>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</si>
  <si>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</si>
  <si>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</si>
  <si>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</si>
  <si>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</si>
  <si>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</si>
  <si>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</si>
  <si>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</si>
  <si>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</si>
  <si>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</si>
  <si>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</si>
  <si>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</si>
  <si>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</si>
  <si>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</si>
  <si>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</si>
  <si>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</si>
  <si>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</si>
  <si>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</si>
  <si>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</si>
  <si>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</si>
  <si>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</si>
  <si>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</si>
  <si>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</si>
  <si>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</si>
  <si>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</si>
  <si>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</si>
  <si>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</si>
  <si>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</si>
  <si>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</si>
  <si>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</si>
  <si>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</si>
  <si>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</si>
  <si>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</si>
  <si>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</si>
  <si>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</si>
  <si>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</si>
  <si>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</si>
  <si>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</si>
  <si>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</si>
  <si>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</si>
  <si>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</si>
  <si>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</si>
  <si>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</si>
  <si>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</si>
  <si>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</si>
  <si>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</si>
  <si>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</si>
  <si>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</si>
  <si>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</si>
  <si>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</si>
  <si>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</si>
  <si>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</si>
  <si>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</si>
  <si>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</si>
  <si>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</si>
  <si>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</si>
  <si>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</si>
  <si>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</si>
  <si>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</si>
  <si>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</si>
  <si>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</si>
  <si>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</si>
  <si>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</si>
  <si>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</si>
  <si>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</si>
  <si>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</si>
  <si>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</si>
  <si>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</si>
  <si>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</si>
  <si>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</si>
  <si>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</si>
  <si>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</si>
  <si>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</si>
  <si>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</si>
  <si>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</si>
  <si>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</si>
  <si>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</si>
  <si>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</si>
  <si>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</si>
  <si>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</si>
  <si>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</si>
  <si>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</si>
  <si>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</si>
  <si>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</si>
  <si>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</si>
  <si>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</si>
  <si>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</si>
  <si>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</si>
  <si>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</si>
  <si>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</si>
  <si>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</si>
  <si>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</si>
  <si>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</si>
  <si>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</si>
  <si>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</si>
  <si>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</si>
  <si>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</si>
  <si>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</si>
  <si>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</si>
  <si>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</si>
  <si>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</si>
  <si>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</si>
  <si>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</si>
  <si>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</si>
  <si>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</si>
  <si>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</si>
  <si>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</si>
  <si>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</si>
  <si>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</si>
  <si>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</si>
  <si>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</si>
  <si>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</si>
  <si>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</si>
  <si>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</si>
  <si>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</si>
  <si>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</si>
  <si>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</si>
  <si>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</si>
  <si>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</si>
  <si>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</si>
  <si>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</si>
  <si>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</si>
  <si>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</si>
  <si>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</si>
  <si>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</si>
  <si>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</si>
  <si>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</si>
  <si>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</si>
  <si>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</si>
  <si>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</si>
  <si>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</si>
  <si>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</si>
  <si>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</si>
  <si>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</si>
  <si>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</si>
  <si>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</si>
  <si>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</si>
  <si>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</si>
  <si>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</si>
  <si>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</si>
  <si>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</si>
  <si>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</si>
  <si>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</si>
  <si>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</si>
  <si>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</si>
  <si>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</si>
  <si>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</si>
  <si>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</si>
  <si>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</si>
  <si>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</si>
  <si>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</si>
  <si>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</si>
  <si>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</si>
  <si>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</si>
  <si>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</si>
  <si>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</si>
  <si>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</si>
  <si>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</si>
  <si>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</si>
  <si>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</si>
  <si>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</si>
  <si>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</si>
  <si>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</si>
  <si>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</si>
  <si>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</si>
  <si>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</si>
  <si>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</si>
  <si>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</si>
  <si>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</si>
  <si>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</si>
  <si>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</si>
  <si>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</si>
  <si>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</si>
  <si>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</si>
  <si>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</si>
  <si>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</si>
  <si>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</si>
  <si>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</si>
  <si>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</si>
  <si>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</si>
  <si>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</si>
  <si>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</si>
  <si>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</si>
  <si>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</si>
  <si>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</si>
  <si>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</si>
  <si>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</si>
  <si>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</si>
  <si>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</si>
  <si>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</si>
  <si>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</si>
  <si>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</si>
  <si>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</si>
  <si>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</si>
  <si>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</si>
  <si>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</si>
  <si>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</si>
  <si>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</si>
  <si>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</si>
  <si>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</si>
  <si>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</si>
  <si>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</si>
  <si>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</si>
  <si>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</si>
  <si>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</si>
  <si>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</si>
  <si>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</si>
  <si>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</si>
  <si>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</si>
  <si>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</si>
  <si>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</si>
  <si>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</si>
  <si>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</si>
  <si>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</si>
  <si>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</si>
  <si>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</si>
  <si>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</si>
  <si>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</si>
  <si>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</si>
  <si>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</si>
  <si>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</si>
  <si>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</si>
  <si>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</si>
  <si>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</si>
  <si>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</si>
  <si>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</si>
  <si>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</si>
  <si>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</si>
  <si>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</si>
  <si>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</si>
  <si>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</si>
  <si>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</si>
  <si>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</si>
  <si>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</si>
  <si>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</si>
  <si>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</si>
  <si>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</si>
  <si>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</si>
  <si>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</si>
  <si>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</si>
  <si>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</si>
  <si>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</si>
  <si>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</si>
  <si>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</si>
  <si>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</si>
  <si>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</si>
  <si>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</si>
  <si>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</si>
  <si>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</si>
  <si>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</si>
  <si>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</si>
  <si>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</si>
  <si>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</si>
  <si>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</si>
  <si>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</si>
  <si>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</si>
  <si>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</si>
  <si>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</si>
  <si>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</si>
  <si>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</si>
  <si>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</si>
  <si>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</si>
  <si>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</si>
  <si>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</si>
  <si>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</si>
  <si>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</si>
  <si>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</si>
  <si>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</si>
  <si>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</si>
  <si>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</si>
  <si>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</si>
  <si>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</si>
  <si>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</si>
  <si>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</si>
  <si>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</si>
  <si>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</si>
  <si>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</si>
  <si>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</si>
  <si>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</si>
  <si>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</si>
  <si>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</si>
  <si>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</si>
  <si>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</si>
  <si>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</si>
  <si>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</si>
  <si>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</si>
  <si>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</si>
  <si>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</si>
  <si>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</si>
  <si>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</si>
  <si>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</si>
  <si>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</si>
  <si>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</si>
  <si>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</si>
  <si>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</si>
  <si>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</si>
  <si>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</si>
  <si>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</si>
  <si>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</si>
  <si>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</si>
  <si>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</si>
  <si>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</si>
  <si>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</si>
  <si>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</si>
  <si>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</si>
  <si>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</si>
  <si>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</si>
  <si>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</si>
  <si>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</si>
  <si>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</si>
  <si>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</si>
  <si>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</si>
  <si>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</si>
  <si>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</si>
  <si>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</si>
  <si>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</si>
  <si>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</si>
  <si>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</si>
  <si>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</si>
  <si>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</si>
  <si>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</si>
  <si>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</si>
  <si>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</si>
  <si>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</si>
  <si>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</si>
  <si>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</si>
  <si>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</si>
  <si>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</si>
  <si>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</si>
  <si>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</si>
  <si>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</si>
  <si>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</si>
  <si>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</si>
  <si>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</si>
  <si>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</si>
  <si>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</si>
  <si>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</si>
  <si>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</si>
  <si>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</si>
  <si>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</si>
  <si>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</si>
  <si>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</si>
  <si>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</si>
  <si>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</si>
  <si>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</si>
  <si>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</si>
  <si>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</si>
  <si>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</si>
  <si>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</si>
  <si>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</si>
  <si>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</si>
  <si>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</si>
  <si>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</si>
  <si>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</si>
  <si>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</si>
  <si>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</si>
  <si>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</si>
  <si>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</si>
  <si>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</si>
  <si>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</si>
  <si>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</si>
  <si>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</si>
  <si>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</si>
  <si>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</si>
  <si>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</si>
  <si>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</si>
  <si>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</si>
  <si>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</si>
  <si>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</si>
  <si>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</si>
  <si>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</si>
  <si>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</si>
  <si>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</si>
  <si>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</si>
  <si>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</si>
  <si>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</si>
  <si>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</si>
  <si>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</si>
  <si>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</si>
  <si>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</si>
  <si>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</si>
  <si>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</si>
  <si>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</si>
  <si>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</si>
  <si>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</si>
  <si>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</si>
  <si>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</si>
  <si>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</si>
  <si>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</si>
  <si>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</si>
  <si>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</si>
  <si>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</si>
  <si>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</si>
  <si>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</si>
  <si>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</si>
  <si>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</si>
  <si>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</si>
  <si>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</si>
  <si>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</si>
  <si>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</si>
  <si>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</si>
  <si>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</si>
  <si>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</si>
  <si>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</si>
  <si>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</si>
  <si>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</si>
  <si>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</si>
  <si>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</si>
  <si>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</si>
  <si>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</si>
  <si>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</si>
  <si>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</si>
  <si>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</si>
  <si>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</si>
  <si>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</si>
  <si>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</si>
  <si>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</si>
  <si>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</si>
  <si>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</si>
  <si>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</si>
  <si>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</si>
  <si>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</si>
  <si>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</si>
  <si>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</si>
  <si>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</si>
  <si>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</si>
  <si>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</si>
  <si>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</si>
  <si>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</si>
  <si>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</si>
  <si>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</si>
  <si>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</si>
  <si>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</si>
  <si>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</si>
  <si>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</si>
  <si>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</si>
  <si>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</si>
  <si>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</si>
  <si>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</si>
  <si>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</si>
  <si>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</si>
  <si>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</si>
  <si>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</si>
  <si>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</si>
  <si>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</si>
  <si>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</si>
  <si>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</si>
  <si>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</si>
  <si>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</si>
  <si>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</si>
  <si>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</si>
  <si>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</si>
  <si>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</si>
  <si>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</si>
  <si>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</si>
  <si>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</si>
  <si>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</si>
  <si>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</si>
  <si>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</si>
  <si>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</si>
  <si>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</si>
  <si>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</si>
  <si>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</si>
  <si>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</si>
  <si>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</si>
  <si>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</si>
  <si>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</si>
  <si>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</si>
  <si>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</si>
  <si>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</si>
  <si>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</si>
  <si>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</si>
  <si>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</si>
  <si>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</si>
  <si>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</si>
  <si>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</si>
  <si>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</si>
  <si>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</si>
  <si>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</si>
  <si>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</si>
  <si>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</si>
  <si>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</si>
  <si>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</si>
  <si>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</si>
  <si>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</si>
  <si>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</si>
  <si>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</si>
  <si>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</si>
  <si>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</si>
  <si>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</si>
  <si>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</si>
  <si>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</si>
  <si>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</si>
  <si>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</si>
  <si>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</si>
  <si>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</si>
  <si>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</si>
  <si>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</si>
  <si>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</si>
  <si>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</si>
  <si>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</si>
  <si>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</si>
  <si>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</si>
  <si>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</si>
  <si>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</si>
  <si>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</si>
  <si>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</si>
  <si>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</si>
  <si>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</si>
  <si>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</si>
  <si>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</si>
  <si>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</si>
  <si>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</si>
  <si>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</si>
  <si>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</si>
  <si>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</si>
  <si>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</si>
  <si>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</si>
  <si>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</si>
  <si>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</si>
  <si>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</si>
  <si>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</si>
  <si>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</si>
  <si>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</si>
  <si>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</si>
  <si>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</si>
  <si>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</si>
  <si>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</si>
  <si>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</si>
  <si>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</si>
  <si>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</si>
  <si>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</si>
  <si>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</si>
  <si>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</si>
  <si>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</si>
  <si>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</si>
  <si>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</si>
  <si>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</si>
  <si>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</si>
  <si>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</si>
  <si>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</si>
  <si>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</si>
  <si>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</si>
  <si>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</si>
  <si>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</si>
  <si>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</si>
  <si>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</si>
  <si>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</si>
  <si>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</si>
  <si>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</si>
  <si>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</si>
  <si>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</si>
  <si>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</si>
  <si>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</si>
  <si>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</si>
  <si>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</si>
  <si>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</si>
  <si>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</si>
  <si>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</si>
  <si>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</si>
  <si>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</si>
  <si>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</si>
  <si>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</si>
  <si>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</si>
  <si>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</si>
  <si>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</si>
  <si>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</si>
  <si>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</si>
  <si>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</si>
  <si>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</si>
  <si>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</si>
  <si>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</si>
  <si>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</si>
  <si>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</si>
  <si>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</si>
  <si>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</si>
  <si>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</si>
  <si>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</si>
  <si>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</si>
  <si>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</si>
  <si>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</si>
  <si>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</si>
  <si>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</si>
  <si>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</si>
  <si>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</si>
  <si>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</si>
  <si>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</si>
  <si>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</si>
  <si>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</si>
  <si>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</si>
  <si>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</si>
  <si>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</si>
  <si>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</si>
  <si>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</si>
  <si>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</si>
  <si>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</si>
  <si>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</si>
  <si>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</si>
  <si>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</si>
  <si>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</si>
  <si>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</si>
  <si>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</si>
  <si>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</si>
  <si>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</si>
  <si>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</si>
  <si>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</si>
  <si>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</si>
  <si>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</si>
  <si>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</si>
  <si>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</si>
  <si>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</si>
  <si>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</si>
  <si>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</si>
  <si>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</si>
  <si>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</si>
  <si>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</si>
  <si>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</si>
  <si>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</si>
  <si>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</si>
  <si>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</si>
  <si>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</si>
  <si>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</si>
  <si>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</si>
  <si>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</si>
  <si>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</si>
  <si>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</si>
  <si>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</si>
  <si>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</si>
  <si>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</si>
  <si>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</si>
  <si>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</si>
  <si>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</si>
  <si>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</si>
  <si>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</si>
  <si>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</si>
  <si>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</si>
  <si>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</si>
  <si>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</si>
  <si>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</si>
  <si>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</si>
  <si>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</si>
  <si>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</si>
  <si>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</si>
  <si>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</si>
  <si>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</si>
  <si>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</si>
  <si>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</si>
  <si>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</si>
  <si>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</si>
  <si>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</si>
  <si>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</si>
  <si>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</si>
  <si>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</si>
  <si>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</si>
  <si>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</si>
  <si>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</si>
  <si>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</si>
  <si>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</si>
  <si>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</si>
  <si>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</si>
  <si>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</si>
  <si>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</si>
  <si>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</si>
  <si>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</si>
  <si>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</si>
  <si>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</si>
  <si>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</si>
  <si>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</si>
  <si>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</si>
  <si>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</si>
  <si>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</si>
  <si>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</si>
  <si>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</si>
  <si>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</si>
  <si>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</si>
  <si>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</si>
  <si>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</si>
  <si>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</si>
  <si>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</si>
  <si>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</si>
  <si>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</si>
  <si>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</si>
  <si>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</si>
  <si>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</si>
  <si>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</si>
  <si>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</si>
  <si>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</si>
  <si>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</si>
  <si>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</si>
  <si>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</si>
  <si>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</si>
  <si>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</si>
  <si>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</si>
  <si>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</si>
  <si>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</si>
  <si>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</si>
  <si>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</si>
  <si>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</si>
  <si>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</si>
  <si>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</si>
  <si>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</si>
  <si>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</si>
  <si>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</si>
  <si>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</si>
  <si>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</si>
  <si>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</si>
  <si>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</si>
  <si>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</si>
  <si>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</si>
  <si>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</si>
  <si>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</si>
  <si>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</si>
  <si>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</si>
  <si>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</si>
  <si>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</si>
  <si>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</si>
  <si>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</si>
  <si>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</si>
  <si>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</si>
  <si>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</si>
  <si>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</si>
  <si>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</si>
  <si>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</si>
  <si>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</si>
  <si>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</si>
  <si>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</si>
  <si>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</si>
  <si>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</si>
  <si>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</si>
  <si>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</si>
  <si>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</si>
  <si>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</si>
  <si>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</si>
  <si>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</si>
  <si>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</si>
  <si>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</si>
  <si>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</si>
  <si>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</si>
  <si>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</si>
  <si>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</si>
  <si>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</si>
  <si>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</si>
  <si>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</si>
  <si>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</si>
  <si>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</si>
  <si>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</si>
  <si>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</si>
  <si>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</si>
  <si>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</si>
  <si>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</si>
  <si>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</si>
  <si>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</si>
  <si>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</si>
  <si>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</si>
  <si>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</si>
  <si>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</si>
  <si>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</si>
  <si>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</si>
  <si>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</si>
  <si>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</si>
  <si>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</si>
  <si>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</si>
  <si>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</si>
  <si>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</si>
  <si>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</si>
  <si>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</si>
  <si>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</si>
  <si>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</si>
  <si>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</si>
  <si>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</si>
  <si>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</si>
  <si>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</si>
  <si>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</si>
  <si>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</si>
  <si>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</si>
  <si>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</si>
  <si>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</si>
  <si>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</si>
  <si>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</si>
  <si>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</si>
  <si>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</si>
  <si>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</si>
  <si>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</si>
  <si>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</si>
  <si>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</si>
  <si>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</si>
  <si>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</si>
  <si>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</si>
  <si>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</si>
  <si>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</si>
  <si>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</si>
  <si>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</si>
  <si>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</si>
  <si>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</si>
  <si>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</si>
  <si>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</si>
  <si>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</si>
  <si>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</si>
  <si>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</si>
  <si>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</si>
  <si>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</si>
  <si>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</si>
  <si>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</si>
  <si>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</si>
  <si>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</si>
  <si>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</si>
  <si>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</si>
  <si>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</si>
  <si>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</si>
  <si>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</si>
  <si>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</si>
  <si>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</si>
  <si>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</si>
  <si>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</si>
  <si>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</si>
  <si>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</si>
  <si>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</si>
  <si>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</si>
  <si>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</si>
  <si>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</si>
  <si>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</si>
  <si>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</si>
  <si>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</si>
  <si>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</si>
  <si>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</si>
  <si>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</si>
  <si>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</si>
  <si>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</si>
  <si>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</si>
  <si>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</si>
  <si>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</si>
  <si>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</si>
  <si>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</si>
  <si>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</si>
  <si>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</si>
  <si>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</si>
  <si>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</si>
  <si>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</si>
  <si>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</si>
  <si>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</si>
  <si>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</si>
  <si>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</si>
  <si>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</si>
  <si>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</si>
  <si>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</si>
  <si>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</si>
  <si>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</si>
  <si>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</si>
  <si>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</si>
  <si>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</si>
  <si>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</si>
  <si>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</si>
  <si>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</si>
  <si>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</si>
  <si>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</si>
  <si>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</si>
  <si>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</si>
  <si>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</si>
  <si>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</si>
  <si>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</si>
  <si>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</si>
  <si>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</si>
  <si>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</si>
  <si>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</si>
  <si>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</si>
  <si>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</si>
  <si>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</si>
  <si>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</si>
  <si>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</si>
  <si>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</si>
  <si>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</si>
  <si>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</si>
  <si>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</si>
  <si>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</si>
  <si>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</si>
  <si>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</si>
  <si>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</si>
  <si>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</si>
  <si>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</si>
  <si>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</si>
  <si>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</si>
  <si>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</si>
  <si>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</si>
  <si>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</si>
  <si>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</si>
  <si>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</si>
  <si>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</si>
  <si>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</si>
  <si>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</si>
  <si>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</si>
  <si>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</si>
  <si>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</si>
  <si>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</si>
  <si>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</si>
  <si>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</si>
  <si>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</si>
  <si>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</si>
  <si>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</si>
  <si>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</si>
  <si>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</si>
  <si>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</si>
  <si>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</si>
  <si>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</si>
  <si>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</si>
  <si>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</si>
  <si>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</si>
  <si>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</si>
  <si>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</si>
  <si>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</si>
  <si>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</si>
  <si>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</si>
  <si>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</si>
  <si>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</si>
  <si>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</si>
  <si>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</si>
  <si>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</si>
  <si>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</si>
  <si>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</si>
  <si>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</si>
  <si>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</si>
  <si>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</si>
  <si>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</si>
  <si>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</si>
  <si>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</si>
  <si>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</si>
  <si>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</si>
  <si>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</si>
  <si>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</si>
  <si>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</si>
  <si>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</si>
  <si>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</si>
  <si>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</si>
  <si>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</si>
  <si>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</si>
  <si>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</si>
  <si>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</si>
  <si>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</si>
  <si>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</si>
  <si>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</si>
  <si>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</si>
  <si>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</si>
  <si>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</si>
  <si>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</si>
  <si>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</si>
  <si>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</si>
  <si>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</si>
  <si>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</si>
  <si>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</si>
  <si>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</si>
  <si>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</si>
  <si>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</si>
  <si>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</si>
  <si>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</si>
  <si>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</si>
  <si>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</si>
  <si>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</si>
  <si>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</si>
  <si>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</si>
  <si>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</si>
  <si>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</si>
  <si>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</si>
  <si>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</si>
  <si>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</si>
  <si>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</si>
  <si>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</si>
  <si>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</si>
  <si>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</si>
  <si>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</si>
  <si>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</si>
  <si>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</si>
  <si>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</si>
  <si>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</si>
  <si>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</si>
  <si>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</si>
  <si>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</si>
  <si>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</si>
  <si>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</si>
  <si>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</si>
  <si>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</si>
  <si>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</si>
  <si>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</si>
  <si>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</si>
  <si>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</si>
  <si>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</si>
  <si>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</si>
  <si>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</si>
  <si>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</si>
  <si>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</si>
  <si>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</si>
  <si>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</si>
  <si>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</si>
  <si>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</si>
  <si>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</si>
  <si>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</si>
  <si>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</si>
  <si>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</si>
  <si>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</si>
  <si>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</si>
  <si>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</si>
  <si>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</si>
  <si>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</si>
  <si>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</si>
  <si>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</si>
  <si>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</si>
  <si>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</si>
  <si>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</si>
  <si>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</si>
  <si>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</si>
  <si>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</si>
  <si>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</si>
  <si>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</si>
  <si>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</si>
  <si>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</si>
  <si>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</si>
  <si>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</si>
  <si>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</si>
  <si>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</si>
  <si>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</si>
  <si>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</si>
  <si>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</si>
  <si>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</si>
  <si>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</si>
  <si>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</si>
  <si>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</si>
  <si>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</si>
  <si>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</si>
  <si>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</si>
  <si>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</si>
  <si>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</si>
  <si>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</si>
  <si>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</si>
  <si>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</si>
  <si>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</si>
  <si>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</si>
  <si>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</si>
  <si>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</si>
  <si>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</si>
  <si>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</si>
  <si>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</si>
  <si>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</si>
  <si>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</si>
  <si>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</si>
  <si>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</si>
  <si>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</si>
  <si>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</si>
  <si>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</si>
  <si>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</si>
  <si>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</si>
  <si>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</si>
  <si>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</si>
  <si>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</si>
  <si>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</si>
  <si>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</si>
  <si>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</si>
  <si>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</si>
  <si>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</si>
  <si>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</si>
  <si>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</si>
  <si>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</si>
  <si>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</si>
  <si>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</si>
  <si>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</si>
  <si>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</si>
  <si>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</si>
  <si>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</si>
  <si>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</si>
  <si>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</si>
  <si>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</si>
  <si>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</si>
  <si>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</si>
  <si>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</si>
  <si>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</si>
  <si>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</si>
  <si>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</si>
  <si>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</si>
  <si>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</si>
  <si>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</si>
  <si>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</si>
  <si>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</si>
  <si>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</si>
  <si>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</si>
  <si>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</si>
  <si>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</si>
  <si>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</si>
  <si>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</si>
  <si>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</si>
  <si>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</si>
  <si>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</si>
  <si>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</si>
  <si>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</si>
  <si>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</si>
  <si>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</si>
  <si>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</si>
  <si>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</si>
  <si>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</si>
  <si>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</si>
  <si>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</si>
  <si>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</si>
  <si>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</si>
  <si>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</si>
  <si>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</si>
  <si>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</si>
  <si>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</si>
  <si>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</si>
  <si>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</si>
  <si>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</si>
  <si>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</si>
  <si>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</si>
  <si>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</si>
  <si>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</si>
  <si>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</si>
  <si>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</si>
  <si>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</si>
  <si>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</si>
  <si>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</si>
  <si>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</si>
  <si>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</si>
  <si>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</si>
  <si>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</si>
  <si>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</si>
  <si>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</si>
  <si>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</si>
  <si>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</si>
  <si>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</si>
  <si>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</si>
  <si>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</si>
  <si>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</si>
  <si>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</si>
  <si>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</si>
  <si>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</si>
  <si>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</si>
  <si>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</si>
  <si>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</si>
  <si>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</si>
  <si>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</si>
  <si>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</si>
  <si>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</si>
  <si>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</si>
  <si>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</si>
  <si>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</si>
  <si>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</si>
  <si>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</si>
  <si>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</si>
  <si>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</si>
  <si>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</si>
  <si>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</si>
  <si>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</si>
  <si>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</si>
  <si>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</si>
  <si>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</si>
  <si>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</si>
  <si>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</si>
  <si>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</si>
  <si>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</si>
  <si>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</si>
  <si>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</si>
  <si>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</si>
  <si>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</si>
  <si>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</si>
  <si>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</si>
  <si>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</si>
  <si>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</si>
  <si>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</si>
  <si>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</si>
  <si>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</si>
  <si>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</si>
  <si>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</si>
  <si>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</si>
  <si>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</si>
  <si>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</si>
  <si>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</si>
  <si>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</si>
  <si>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</si>
  <si>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</si>
  <si>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</si>
  <si>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</si>
  <si>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</si>
  <si>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</si>
  <si>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</si>
  <si>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</si>
  <si>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</si>
  <si>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</si>
  <si>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</si>
  <si>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</si>
  <si>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</si>
  <si>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</si>
  <si>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</si>
  <si>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</si>
  <si>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</si>
  <si>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</si>
  <si>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</si>
  <si>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</si>
  <si>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</si>
  <si>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</si>
  <si>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</si>
  <si>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</si>
  <si>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</si>
  <si>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</si>
  <si>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</si>
  <si>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</si>
  <si>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</si>
  <si>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</si>
  <si>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</si>
  <si>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</si>
  <si>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</si>
  <si>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</si>
  <si>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</si>
  <si>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</si>
  <si>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</si>
  <si>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</si>
  <si>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</si>
  <si>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</si>
  <si>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</si>
  <si>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</si>
  <si>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</si>
  <si>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</si>
  <si>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</si>
  <si>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</si>
  <si>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</si>
  <si>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</si>
  <si>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</si>
  <si>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</si>
  <si>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</si>
  <si>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</si>
  <si>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</si>
  <si>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</si>
  <si>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</si>
  <si>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</si>
  <si>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</si>
  <si>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</si>
  <si>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</si>
  <si>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</si>
  <si>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</si>
  <si>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</si>
  <si>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</si>
  <si>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</si>
  <si>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</si>
  <si>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</si>
  <si>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</si>
  <si>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</si>
  <si>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</si>
  <si>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</si>
  <si>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</si>
  <si>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</si>
  <si>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</si>
  <si>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</si>
  <si>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</si>
  <si>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</si>
  <si>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</si>
  <si>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</si>
  <si>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</si>
  <si>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</si>
  <si>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</si>
  <si>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</si>
  <si>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</si>
  <si>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</si>
  <si>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</si>
  <si>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</si>
  <si>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</si>
  <si>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</si>
  <si>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</si>
  <si>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</si>
  <si>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</si>
  <si>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</si>
  <si>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</si>
  <si>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</si>
  <si>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</si>
  <si>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</si>
  <si>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</si>
  <si>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</si>
  <si>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</si>
  <si>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</si>
  <si>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</si>
  <si>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</si>
  <si>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</si>
  <si>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</si>
  <si>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</si>
  <si>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</si>
  <si>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</si>
  <si>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</si>
  <si>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</si>
  <si>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</si>
  <si>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</si>
  <si>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</si>
  <si>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</si>
  <si>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</si>
  <si>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</si>
  <si>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</si>
  <si>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</si>
  <si>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</si>
  <si>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</si>
  <si>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</si>
  <si>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</si>
  <si>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</si>
  <si>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</si>
  <si>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</si>
  <si>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</si>
  <si>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</si>
  <si>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</si>
  <si>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</si>
  <si>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</si>
  <si>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</si>
  <si>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</si>
  <si>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</si>
  <si>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</si>
  <si>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</si>
  <si>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</si>
  <si>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</si>
  <si>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</si>
  <si>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</si>
  <si>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</si>
  <si>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</si>
  <si>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</si>
  <si>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</si>
  <si>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</si>
  <si>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</si>
  <si>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</si>
  <si>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</si>
  <si>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</si>
  <si>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</si>
  <si>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</si>
  <si>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</si>
  <si>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</si>
  <si>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</si>
  <si>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</si>
  <si>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</si>
  <si>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</si>
  <si>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</si>
  <si>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</si>
  <si>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</si>
  <si>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</si>
  <si>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</si>
  <si>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</si>
  <si>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</si>
  <si>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</si>
  <si>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</si>
  <si>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</si>
  <si>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</si>
  <si>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</si>
  <si>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</si>
  <si>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</si>
  <si>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</si>
  <si>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</si>
  <si>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</si>
  <si>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</si>
  <si>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</si>
  <si>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</si>
  <si>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</si>
  <si>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</si>
  <si>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</si>
  <si>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</si>
  <si>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</si>
  <si>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</si>
  <si>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</si>
  <si>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</si>
  <si>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</si>
  <si>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</si>
  <si>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</si>
  <si>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</si>
  <si>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</si>
  <si>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</si>
  <si>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</si>
  <si>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</si>
  <si>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</si>
  <si>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</si>
  <si>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</si>
  <si>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</si>
  <si>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</si>
  <si>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</si>
  <si>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</si>
  <si>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</si>
  <si>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</si>
  <si>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</si>
  <si>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</si>
  <si>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</si>
  <si>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</si>
  <si>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</si>
  <si>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</si>
  <si>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</si>
  <si>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</si>
  <si>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</si>
  <si>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</si>
  <si>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</si>
  <si>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</si>
  <si>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</si>
  <si>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</si>
  <si>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</si>
  <si>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</si>
  <si>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</si>
  <si>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</si>
  <si>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</si>
  <si>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</si>
  <si>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</si>
  <si>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</si>
  <si>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</si>
  <si>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</si>
  <si>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</si>
  <si>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</si>
  <si>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</si>
  <si>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</si>
  <si>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</si>
  <si>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</si>
  <si>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</si>
  <si>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</si>
  <si>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</si>
  <si>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</si>
  <si>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</si>
  <si>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</si>
  <si>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</si>
  <si>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</si>
  <si>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</si>
  <si>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</si>
  <si>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</si>
  <si>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</si>
  <si>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</si>
  <si>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</si>
  <si>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</si>
  <si>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</si>
  <si>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</si>
  <si>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</si>
  <si>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</si>
  <si>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</si>
  <si>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</si>
  <si>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</si>
  <si>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</si>
  <si>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</si>
  <si>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</si>
  <si>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</si>
  <si>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</si>
  <si>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</si>
  <si>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</si>
  <si>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</si>
  <si>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</si>
  <si>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</si>
  <si>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</si>
  <si>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</si>
  <si>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</si>
  <si>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</si>
  <si>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</si>
  <si>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</si>
  <si>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</si>
  <si>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</si>
  <si>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</si>
  <si>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</si>
  <si>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</si>
  <si>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</si>
  <si>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</si>
  <si>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</si>
  <si>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</si>
  <si>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</si>
  <si>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</si>
  <si>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</si>
  <si>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</si>
  <si>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</si>
  <si>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</si>
  <si>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</si>
  <si>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</si>
  <si>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</si>
  <si>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</si>
  <si>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</si>
  <si>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</si>
  <si>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</si>
  <si>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</si>
  <si>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</si>
  <si>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</si>
  <si>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</si>
  <si>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</si>
  <si>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</si>
  <si>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</si>
  <si>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</si>
  <si>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</si>
  <si>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</si>
  <si>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</si>
  <si>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</si>
  <si>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</si>
  <si>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</si>
  <si>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</si>
  <si>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</si>
  <si>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</si>
  <si>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</si>
  <si>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</si>
  <si>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</si>
  <si>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</si>
  <si>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</si>
  <si>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</si>
  <si>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</si>
  <si>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</si>
  <si>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</si>
  <si>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</si>
  <si>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</si>
  <si>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</si>
  <si>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</si>
  <si>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</si>
  <si>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</si>
  <si>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</si>
  <si>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</si>
  <si>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</si>
  <si>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</si>
  <si>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</si>
  <si>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</si>
  <si>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</si>
  <si>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</si>
  <si>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</si>
  <si>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</si>
  <si>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</si>
  <si>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</si>
  <si>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</si>
  <si>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</si>
  <si>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</si>
  <si>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</si>
  <si>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</si>
  <si>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</si>
  <si>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</si>
  <si>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</si>
  <si>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</si>
  <si>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</si>
  <si>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</si>
  <si>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</si>
  <si>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</si>
  <si>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</si>
  <si>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</si>
  <si>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</si>
  <si>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</si>
  <si>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</si>
  <si>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</si>
  <si>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</si>
  <si>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</si>
  <si>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</si>
  <si>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</si>
  <si>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</si>
  <si>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</si>
  <si>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</si>
  <si>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</si>
  <si>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</si>
  <si>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</si>
  <si>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</si>
  <si>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</si>
  <si>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</si>
  <si>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</si>
  <si>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</si>
  <si>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</si>
  <si>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</si>
  <si>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</si>
  <si>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</si>
  <si>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</si>
  <si>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</si>
  <si>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</si>
  <si>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</si>
  <si>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</si>
  <si>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</si>
  <si>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</si>
  <si>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</si>
  <si>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</si>
  <si>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</si>
  <si>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</si>
  <si>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</si>
  <si>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</si>
  <si>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</si>
  <si>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</si>
  <si>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</si>
  <si>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</si>
  <si>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</si>
  <si>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</si>
  <si>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</si>
  <si>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</si>
  <si>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</si>
  <si>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</si>
  <si>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</si>
  <si>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</si>
  <si>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</si>
  <si>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</si>
  <si>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</si>
  <si>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</si>
  <si>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</si>
  <si>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</si>
  <si>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</si>
  <si>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</si>
  <si>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</si>
  <si>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</si>
  <si>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</si>
  <si>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</si>
  <si>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</si>
  <si>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</si>
  <si>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</si>
  <si>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</si>
  <si>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</si>
  <si>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</si>
  <si>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</si>
  <si>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</si>
  <si>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</si>
  <si>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</si>
  <si>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</si>
  <si>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</si>
  <si>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</si>
  <si>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</si>
  <si>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</si>
  <si>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</si>
  <si>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</si>
  <si>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</si>
  <si>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</si>
  <si>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</si>
  <si>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</si>
  <si>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</si>
  <si>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</si>
  <si>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</si>
  <si>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</si>
  <si>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</si>
  <si>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</si>
  <si>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</si>
  <si>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</si>
  <si>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</si>
  <si>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</si>
  <si>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</si>
  <si>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</si>
  <si>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</si>
  <si>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</si>
  <si>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</si>
  <si>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</si>
  <si>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</si>
  <si>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</si>
  <si>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</si>
  <si>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</si>
  <si>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</si>
  <si>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</si>
  <si>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</si>
  <si>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</si>
  <si>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</si>
  <si>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</si>
  <si>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</si>
  <si>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</si>
  <si>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</si>
  <si>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</si>
  <si>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</si>
  <si>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</si>
  <si>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</si>
  <si>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</si>
  <si>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</si>
  <si>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</si>
  <si>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</si>
  <si>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</si>
  <si>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</si>
  <si>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</si>
  <si>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</si>
  <si>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</si>
  <si>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</si>
  <si>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</si>
  <si>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</si>
  <si>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</si>
  <si>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</si>
  <si>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</si>
  <si>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</si>
  <si>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</si>
  <si>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</si>
  <si>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</si>
  <si>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</si>
  <si>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</si>
  <si>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</si>
  <si>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</si>
  <si>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</si>
  <si>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</si>
  <si>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</si>
  <si>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</si>
  <si>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</si>
  <si>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</si>
  <si>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</si>
  <si>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</si>
  <si>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</si>
  <si>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</si>
  <si>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</si>
  <si>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</si>
  <si>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</si>
  <si>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</si>
  <si>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</si>
  <si>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</si>
  <si>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</si>
  <si>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</si>
  <si>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</si>
  <si>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</si>
  <si>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</si>
  <si>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</si>
  <si>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</si>
  <si>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</si>
  <si>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</si>
  <si>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</si>
  <si>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</si>
  <si>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</si>
  <si>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</si>
  <si>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</si>
  <si>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</si>
  <si>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</si>
  <si>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</si>
  <si>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</si>
  <si>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</si>
  <si>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</si>
  <si>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</si>
  <si>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</si>
  <si>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</si>
  <si>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</si>
  <si>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</si>
  <si>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</si>
  <si>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</si>
  <si>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</si>
  <si>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</si>
  <si>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</si>
  <si>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</si>
  <si>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</si>
  <si>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</si>
  <si>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</si>
  <si>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</si>
  <si>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</si>
  <si>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</si>
  <si>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</si>
  <si>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</si>
  <si>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</si>
  <si>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</si>
  <si>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</si>
  <si>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</si>
  <si>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</si>
  <si>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</si>
  <si>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</si>
  <si>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</si>
  <si>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</si>
  <si>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</si>
  <si>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</si>
  <si>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</si>
  <si>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</si>
  <si>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</si>
  <si>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</si>
  <si>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</si>
  <si>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</si>
  <si>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</si>
  <si>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</si>
  <si>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</si>
  <si>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</si>
  <si>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</si>
  <si>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</si>
  <si>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</si>
  <si>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</si>
  <si>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</si>
  <si>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</si>
  <si>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</si>
  <si>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</si>
  <si>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</si>
  <si>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</si>
  <si>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</si>
  <si>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</si>
  <si>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</si>
  <si>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</si>
  <si>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</si>
  <si>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</si>
  <si>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</si>
  <si>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</si>
  <si>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</si>
  <si>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</si>
  <si>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</si>
  <si>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</si>
  <si>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</si>
  <si>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</si>
  <si>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</si>
  <si>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</si>
  <si>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</si>
  <si>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</si>
  <si>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</si>
  <si>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</si>
  <si>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</si>
  <si>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</si>
  <si>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</si>
  <si>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</si>
  <si>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</si>
  <si>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</si>
  <si>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</si>
  <si>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</si>
  <si>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</si>
  <si>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</si>
  <si>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</si>
  <si>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</si>
  <si>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</si>
  <si>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</si>
  <si>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</si>
  <si>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</si>
  <si>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</si>
  <si>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</si>
  <si>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</si>
  <si>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</si>
  <si>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</si>
  <si>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</si>
  <si>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</si>
  <si>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</si>
  <si>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</si>
  <si>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</si>
  <si>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</si>
  <si>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</si>
  <si>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</si>
  <si>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</si>
  <si>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</si>
  <si>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</si>
  <si>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</si>
  <si>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</si>
  <si>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</si>
  <si>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</si>
  <si>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</si>
  <si>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</si>
  <si>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</si>
  <si>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</si>
  <si>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</si>
  <si>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</si>
  <si>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</si>
  <si>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</si>
  <si>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</si>
  <si>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</si>
  <si>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</si>
  <si>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</si>
  <si>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</si>
  <si>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</si>
  <si>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</si>
  <si>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</si>
  <si>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</si>
  <si>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</si>
  <si>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</si>
  <si>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</si>
  <si>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</si>
  <si>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</si>
  <si>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</si>
  <si>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</si>
  <si>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</si>
  <si>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</si>
  <si>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</si>
  <si>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</si>
  <si>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</si>
  <si>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</si>
  <si>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</si>
  <si>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</si>
  <si>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</si>
  <si>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</si>
  <si>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</si>
  <si>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</si>
  <si>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</si>
  <si>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</si>
  <si>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</si>
  <si>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</si>
  <si>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</si>
  <si>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</si>
  <si>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</si>
  <si>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</si>
  <si>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</si>
  <si>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</si>
  <si>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</si>
  <si>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</si>
  <si>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</si>
  <si>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</si>
  <si>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</si>
  <si>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</si>
  <si>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</si>
  <si>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</si>
  <si>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</si>
  <si>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</si>
  <si>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</si>
  <si>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</si>
  <si>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</si>
  <si>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</si>
  <si>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</si>
  <si>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</si>
  <si>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</si>
  <si>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</si>
  <si>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</si>
  <si>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</si>
  <si>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</si>
  <si>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</si>
  <si>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</si>
  <si>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</si>
  <si>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</si>
  <si>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</si>
  <si>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</si>
  <si>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</si>
  <si>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</si>
  <si>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</si>
  <si>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</si>
  <si>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</si>
  <si>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</si>
  <si>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</si>
  <si>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</si>
  <si>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</si>
  <si>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</si>
  <si>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</si>
  <si>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</si>
  <si>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</si>
  <si>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</si>
  <si>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</si>
  <si>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</si>
  <si>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</si>
  <si>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</si>
  <si>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</si>
  <si>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</si>
  <si>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</si>
  <si>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</si>
  <si>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</si>
  <si>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</si>
  <si>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</si>
  <si>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</si>
  <si>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</si>
  <si>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</si>
  <si>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</si>
  <si>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</si>
  <si>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</si>
  <si>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</si>
  <si>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</si>
  <si>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</si>
  <si>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</si>
  <si>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</si>
  <si>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</si>
  <si>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</si>
  <si>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</si>
  <si>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</si>
  <si>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</si>
  <si>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</si>
  <si>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</si>
  <si>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</si>
  <si>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</si>
  <si>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</si>
  <si>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</si>
  <si>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</si>
  <si>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</si>
  <si>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</si>
  <si>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</si>
  <si>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</si>
  <si>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</si>
  <si>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</si>
  <si>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</si>
  <si>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</si>
  <si>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</si>
  <si>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</si>
  <si>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</si>
  <si>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</si>
  <si>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</si>
  <si>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</si>
  <si>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</si>
  <si>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</si>
  <si>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</si>
  <si>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</si>
  <si>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</si>
  <si>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</si>
  <si>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</si>
  <si>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</si>
  <si>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</si>
  <si>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</si>
  <si>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</si>
  <si>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</si>
  <si>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</si>
  <si>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</si>
  <si>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</si>
  <si>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</si>
  <si>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</si>
  <si>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</si>
  <si>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</si>
  <si>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</si>
  <si>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</si>
  <si>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</si>
  <si>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</si>
  <si>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</si>
  <si>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</si>
  <si>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</si>
  <si>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</si>
  <si>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</si>
  <si>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</si>
  <si>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</si>
  <si>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</si>
  <si>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</si>
  <si>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</si>
  <si>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</si>
  <si>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</si>
  <si>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</si>
  <si>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</si>
  <si>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</si>
  <si>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</si>
  <si>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</si>
  <si>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</si>
  <si>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</si>
  <si>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</si>
  <si>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</si>
  <si>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</si>
  <si>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</si>
  <si>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</si>
  <si>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</si>
  <si>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</si>
  <si>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</si>
  <si>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</si>
  <si>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</si>
  <si>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</si>
  <si>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</si>
  <si>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</si>
  <si>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</si>
  <si>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</si>
  <si>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</si>
  <si>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</si>
  <si>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</si>
  <si>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</si>
  <si>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</si>
  <si>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</si>
  <si>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</si>
  <si>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</si>
  <si>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</si>
  <si>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</si>
  <si>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</si>
  <si>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</si>
  <si>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</si>
  <si>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</si>
  <si>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</si>
  <si>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</si>
  <si>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</si>
  <si>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</si>
  <si>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</si>
  <si>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</si>
  <si>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</si>
  <si>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</si>
  <si>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</si>
  <si>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</si>
  <si>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</si>
  <si>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</si>
  <si>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</si>
  <si>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</si>
  <si>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</si>
  <si>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</si>
  <si>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</si>
  <si>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</si>
  <si>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</si>
  <si>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</si>
  <si>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</si>
  <si>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</si>
  <si>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</si>
  <si>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</si>
  <si>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</si>
  <si>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</si>
  <si>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</si>
  <si>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</si>
  <si>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</si>
  <si>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</si>
  <si>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</si>
  <si>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</si>
  <si>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</si>
  <si>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</si>
  <si>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</si>
  <si>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</si>
  <si>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</si>
  <si>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</si>
  <si>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</si>
  <si>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</si>
  <si>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</si>
  <si>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</si>
  <si>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</si>
  <si>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</si>
  <si>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</si>
  <si>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</si>
  <si>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</si>
  <si>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</si>
  <si>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</si>
  <si>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</si>
  <si>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</si>
  <si>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</si>
  <si>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</si>
  <si>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</si>
  <si>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</si>
  <si>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</si>
  <si>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</si>
  <si>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</si>
  <si>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</si>
  <si>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</si>
  <si>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</si>
  <si>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</si>
  <si>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</si>
  <si>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</si>
  <si>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</si>
  <si>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</si>
  <si>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</si>
  <si>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</si>
  <si>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</si>
  <si>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</si>
  <si>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</si>
  <si>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</si>
  <si>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</si>
  <si>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</si>
  <si>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</si>
  <si>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</si>
  <si>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</si>
  <si>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</si>
  <si>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</si>
  <si>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</si>
  <si>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</si>
  <si>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</si>
  <si>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</si>
  <si>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</si>
  <si>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</si>
  <si>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</si>
  <si>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</si>
  <si>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</si>
  <si>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</si>
  <si>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</si>
  <si>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</si>
  <si>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</si>
  <si>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</si>
  <si>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</si>
  <si>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</si>
  <si>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</si>
  <si>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</si>
  <si>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</si>
  <si>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</si>
  <si>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</si>
  <si>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</si>
  <si>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</si>
  <si>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</si>
  <si>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</si>
  <si>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</si>
  <si>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</si>
  <si>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</si>
  <si>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</si>
  <si>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</si>
  <si>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</si>
  <si>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</si>
  <si>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</si>
  <si>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</si>
  <si>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</si>
  <si>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</si>
  <si>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</si>
  <si>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</si>
  <si>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</si>
  <si>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</si>
  <si>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</si>
  <si>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</si>
  <si>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</si>
  <si>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</si>
  <si>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</si>
  <si>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</si>
  <si>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</si>
  <si>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</si>
  <si>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</si>
  <si>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</si>
  <si>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</si>
  <si>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</si>
  <si>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</si>
  <si>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</si>
  <si>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</si>
  <si>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</si>
  <si>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</si>
  <si>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</si>
  <si>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</si>
  <si>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</si>
  <si>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</si>
  <si>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</si>
  <si>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</si>
  <si>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</si>
  <si>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</si>
  <si>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</si>
  <si>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</si>
  <si>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</si>
  <si>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</si>
  <si>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</si>
  <si>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</si>
  <si>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</si>
  <si>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</si>
  <si>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</si>
  <si>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</si>
  <si>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</si>
  <si>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</si>
  <si>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</si>
  <si>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</si>
  <si>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</si>
  <si>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</si>
  <si>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</si>
  <si>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</si>
  <si>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</si>
  <si>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</si>
  <si>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</si>
  <si>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</si>
  <si>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</si>
  <si>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</si>
  <si>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</si>
  <si>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</si>
  <si>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</si>
  <si>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</si>
  <si>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</si>
  <si>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</si>
  <si>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</si>
  <si>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</si>
  <si>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</si>
  <si>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</si>
  <si>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</si>
  <si>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</si>
  <si>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</si>
  <si>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</si>
  <si>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</si>
  <si>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</si>
  <si>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</si>
  <si>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</si>
  <si>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</si>
  <si>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</si>
  <si>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</si>
  <si>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</si>
  <si>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</si>
  <si>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</si>
  <si>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</si>
  <si>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</si>
  <si>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</si>
  <si>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</si>
  <si>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</si>
  <si>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</si>
  <si>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</si>
  <si>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</si>
  <si>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</si>
  <si>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</si>
  <si>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</si>
  <si>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</si>
  <si>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</si>
  <si>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</si>
  <si>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</si>
  <si>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</si>
  <si>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</si>
  <si>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</si>
  <si>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</si>
  <si>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</si>
  <si>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</si>
  <si>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</si>
  <si>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</si>
  <si>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</si>
  <si>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</si>
  <si>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</si>
  <si>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</si>
  <si>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</si>
  <si>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</si>
  <si>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</si>
  <si>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</si>
  <si>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</si>
  <si>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</si>
  <si>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</si>
  <si>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</si>
  <si>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</si>
  <si>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</si>
  <si>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</si>
  <si>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</si>
  <si>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</si>
  <si>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</si>
  <si>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</si>
  <si>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</si>
  <si>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</si>
  <si>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</si>
  <si>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</si>
  <si>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</si>
  <si>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</si>
  <si>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</si>
  <si>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</si>
  <si>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</si>
  <si>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</si>
  <si>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</si>
  <si>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</si>
  <si>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</si>
  <si>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</si>
  <si>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</si>
  <si>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</si>
  <si>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</si>
  <si>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</si>
  <si>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</si>
  <si>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</si>
  <si>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</si>
  <si>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</si>
  <si>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</si>
  <si>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</si>
  <si>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</si>
  <si>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</si>
  <si>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</si>
  <si>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</si>
  <si>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</si>
  <si>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</si>
  <si>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</si>
  <si>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</si>
  <si>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</si>
  <si>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</si>
  <si>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</si>
  <si>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</si>
  <si>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</si>
  <si>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</si>
  <si>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</si>
  <si>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</si>
  <si>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</si>
  <si>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</si>
  <si>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</si>
  <si>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</si>
  <si>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</si>
  <si>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</si>
  <si>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</si>
  <si>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</si>
  <si>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</si>
  <si>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</si>
  <si>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</si>
  <si>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</si>
  <si>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</si>
  <si>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</si>
  <si>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</si>
  <si>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</si>
  <si>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</si>
  <si>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</si>
  <si>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</si>
  <si>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</si>
  <si>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</si>
  <si>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</si>
  <si>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</si>
  <si>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</si>
  <si>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</si>
  <si>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</si>
  <si>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</si>
  <si>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</si>
  <si>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</si>
  <si>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</si>
  <si>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</si>
  <si>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</si>
  <si>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</si>
  <si>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</si>
  <si>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</si>
  <si>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</si>
  <si>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</si>
  <si>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</si>
  <si>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</si>
  <si>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</si>
  <si>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</si>
  <si>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</si>
  <si>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</si>
  <si>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</si>
  <si>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</si>
  <si>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</si>
  <si>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</si>
  <si>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</si>
  <si>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</si>
  <si>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</si>
  <si>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</si>
  <si>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</si>
  <si>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</si>
  <si>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</si>
  <si>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</si>
  <si>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</si>
  <si>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</si>
  <si>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</si>
  <si>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</si>
  <si>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</si>
  <si>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</si>
  <si>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</si>
  <si>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</si>
  <si>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</si>
  <si>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</si>
  <si>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</si>
  <si>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</si>
  <si>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</si>
  <si>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</si>
  <si>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</si>
  <si>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</si>
  <si>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</si>
  <si>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</si>
  <si>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</si>
  <si>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</si>
  <si>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</si>
  <si>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</si>
  <si>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</si>
  <si>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</si>
  <si>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</si>
  <si>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</si>
  <si>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</si>
  <si>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</si>
  <si>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</si>
  <si>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</si>
  <si>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</si>
  <si>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</si>
  <si>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</si>
  <si>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</si>
  <si>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</si>
  <si>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</si>
  <si>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</si>
  <si>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</si>
  <si>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</si>
  <si>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</si>
  <si>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</si>
  <si>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</si>
  <si>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</si>
  <si>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</si>
  <si>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</si>
  <si>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</si>
  <si>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</si>
  <si>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</si>
  <si>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</si>
  <si>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</si>
  <si>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</si>
  <si>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</si>
  <si>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</si>
  <si>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</si>
  <si>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</si>
  <si>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</si>
  <si>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</si>
  <si>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</si>
  <si>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</si>
  <si>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</si>
  <si>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</si>
  <si>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</si>
  <si>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</si>
  <si>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</si>
  <si>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</si>
  <si>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</si>
  <si>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</si>
  <si>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</si>
  <si>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</si>
  <si>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</si>
  <si>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</si>
  <si>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</si>
  <si>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</si>
  <si>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</si>
  <si>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</si>
  <si>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</si>
  <si>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</si>
  <si>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</si>
  <si>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</si>
  <si>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</si>
  <si>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</si>
  <si>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</si>
  <si>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</si>
  <si>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</si>
  <si>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</si>
  <si>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</si>
  <si>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</si>
  <si>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</si>
  <si>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</si>
  <si>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</si>
  <si>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</si>
  <si>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</si>
  <si>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</si>
  <si>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</si>
  <si>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</si>
  <si>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</si>
  <si>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</si>
  <si>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</si>
  <si>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</si>
  <si>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</si>
  <si>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</si>
  <si>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</si>
  <si>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</si>
  <si>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</si>
  <si>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</si>
  <si>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</si>
  <si>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</si>
  <si>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</si>
  <si>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</si>
  <si>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</si>
  <si>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</si>
  <si>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</si>
  <si>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</si>
  <si>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</si>
  <si>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</si>
  <si>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</si>
  <si>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</si>
  <si>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</si>
  <si>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</si>
  <si>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</si>
  <si>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</si>
  <si>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</si>
  <si>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</si>
  <si>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</si>
  <si>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</si>
  <si>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</si>
  <si>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</si>
  <si>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</si>
  <si>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</si>
  <si>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</si>
  <si>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</si>
  <si>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</si>
  <si>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</si>
  <si>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</si>
  <si>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</si>
  <si>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</si>
  <si>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</si>
  <si>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</si>
  <si>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</si>
  <si>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</si>
  <si>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</si>
  <si>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</si>
  <si>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</si>
  <si>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</si>
  <si>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</si>
  <si>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</si>
  <si>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</si>
  <si>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</si>
  <si>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</si>
  <si>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</si>
  <si>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</si>
  <si>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</si>
  <si>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</si>
  <si>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</si>
  <si>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</si>
  <si>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</si>
  <si>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</si>
  <si>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</si>
  <si>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</si>
  <si>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</si>
  <si>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</si>
  <si>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</si>
  <si>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</si>
  <si>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</si>
  <si>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</si>
  <si>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</si>
  <si>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</si>
  <si>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</si>
  <si>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</si>
  <si>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</si>
  <si>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</si>
  <si>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</si>
  <si>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</si>
  <si>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</si>
  <si>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</si>
  <si>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</si>
  <si>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</si>
  <si>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</si>
  <si>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</si>
  <si>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</si>
  <si>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</si>
  <si>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</si>
  <si>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</si>
  <si>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</si>
  <si>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</si>
  <si>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</si>
  <si>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</si>
  <si>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</si>
  <si>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</si>
  <si>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</si>
  <si>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</si>
  <si>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</si>
  <si>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</si>
  <si>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</si>
  <si>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</si>
  <si>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</si>
  <si>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</si>
  <si>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</si>
  <si>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</si>
  <si>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</si>
  <si>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</si>
  <si>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</si>
  <si>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</si>
  <si>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</si>
  <si>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</si>
  <si>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</si>
  <si>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</si>
  <si>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</si>
  <si>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</si>
  <si>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</si>
  <si>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</si>
  <si>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</si>
  <si>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</si>
  <si>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</si>
  <si>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</si>
  <si>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</si>
  <si>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</si>
  <si>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</si>
  <si>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</si>
  <si>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</si>
  <si>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</si>
  <si>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</si>
  <si>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</si>
  <si>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</si>
  <si>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</si>
  <si>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</si>
  <si>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</si>
  <si>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</si>
  <si>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</si>
  <si>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</si>
  <si>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</si>
  <si>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</si>
  <si>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</si>
  <si>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</si>
  <si>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</si>
  <si>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</si>
  <si>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</si>
  <si>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</si>
  <si>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</si>
  <si>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</si>
  <si>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</si>
  <si>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</si>
  <si>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</si>
  <si>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</si>
  <si>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</si>
  <si>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</si>
  <si>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</si>
  <si>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</si>
  <si>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</si>
  <si>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</si>
  <si>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</si>
  <si>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</si>
  <si>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</si>
  <si>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</si>
  <si>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</si>
  <si>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</si>
  <si>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</si>
  <si>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</si>
  <si>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</si>
  <si>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</si>
  <si>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</si>
  <si>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</si>
  <si>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</si>
  <si>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</si>
  <si>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</si>
  <si>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</si>
  <si>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</si>
  <si>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</si>
  <si>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</si>
  <si>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</si>
  <si>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</si>
  <si>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</si>
  <si>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</si>
  <si>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</si>
  <si>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</si>
  <si>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</si>
  <si>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</si>
  <si>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</si>
  <si>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</si>
  <si>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</si>
  <si>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</si>
  <si>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</si>
  <si>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</si>
  <si>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</si>
  <si>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</si>
  <si>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</si>
  <si>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</si>
  <si>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</si>
  <si>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</si>
  <si>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</si>
  <si>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</si>
  <si>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</si>
  <si>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</si>
  <si>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</si>
  <si>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</si>
  <si>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</si>
  <si>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</si>
  <si>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</si>
  <si>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</si>
  <si>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</si>
  <si>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</si>
  <si>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</si>
  <si>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</si>
  <si>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</si>
  <si>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</si>
  <si>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</si>
  <si>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</si>
  <si>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</si>
  <si>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</si>
  <si>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</si>
  <si>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</si>
  <si>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</si>
  <si>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</si>
  <si>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</si>
  <si>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</si>
  <si>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</si>
  <si>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</si>
  <si>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</si>
  <si>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</si>
  <si>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</si>
  <si>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</si>
  <si>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</si>
  <si>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</si>
  <si>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</si>
  <si>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</si>
  <si>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</si>
  <si>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</si>
  <si>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</si>
  <si>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</si>
  <si>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</si>
  <si>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</si>
  <si>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</si>
  <si>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</si>
  <si>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</si>
  <si>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</si>
  <si>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</si>
  <si>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</si>
  <si>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</si>
  <si>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</si>
  <si>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</si>
  <si>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</si>
  <si>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</si>
  <si>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</si>
  <si>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</si>
  <si>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</si>
  <si>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</si>
  <si>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</si>
  <si>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</si>
  <si>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</si>
  <si>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</si>
  <si>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</si>
  <si>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</si>
  <si>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</si>
  <si>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</si>
  <si>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</si>
  <si>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</si>
  <si>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</si>
  <si>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</si>
  <si>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</si>
  <si>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</si>
  <si>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</si>
  <si>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</si>
  <si>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</si>
  <si>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</si>
  <si>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</si>
  <si>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</si>
  <si>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</si>
  <si>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</si>
  <si>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</si>
  <si>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</si>
  <si>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</si>
  <si>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</si>
  <si>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</si>
  <si>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</si>
  <si>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</si>
  <si>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</si>
  <si>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</si>
  <si>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</si>
  <si>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</si>
  <si>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</si>
  <si>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</si>
  <si>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</si>
  <si>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</si>
  <si>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</si>
  <si>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</si>
  <si>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</si>
  <si>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</si>
  <si>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</si>
  <si>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</si>
  <si>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</si>
  <si>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</si>
  <si>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</si>
  <si>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</si>
  <si>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</si>
  <si>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</si>
  <si>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</si>
  <si>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</si>
  <si>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</si>
  <si>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</si>
  <si>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</si>
  <si>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</si>
  <si>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</si>
  <si>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</si>
  <si>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</si>
  <si>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</si>
  <si>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</si>
  <si>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</si>
  <si>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</si>
  <si>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</si>
  <si>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</si>
  <si>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</si>
  <si>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</si>
  <si>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</si>
  <si>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</si>
  <si>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</si>
  <si>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</si>
  <si>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</si>
  <si>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</si>
  <si>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</si>
  <si>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</si>
  <si>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</si>
  <si>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</si>
  <si>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</si>
  <si>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</si>
  <si>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</si>
  <si>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</si>
  <si>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</si>
  <si>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</si>
  <si>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</si>
  <si>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</si>
  <si>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</si>
  <si>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</si>
  <si>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</si>
  <si>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</si>
  <si>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</si>
  <si>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</si>
  <si>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</si>
  <si>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</si>
  <si>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</si>
  <si>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</si>
  <si>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</si>
  <si>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</si>
  <si>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</si>
  <si>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</si>
  <si>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</si>
  <si>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</si>
  <si>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</si>
  <si>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</si>
  <si>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</si>
  <si>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</si>
  <si>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</si>
  <si>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</si>
  <si>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</si>
  <si>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</si>
  <si>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</si>
  <si>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</si>
  <si>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</si>
  <si>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</si>
  <si>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</si>
  <si>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</si>
  <si>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</si>
  <si>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</si>
  <si>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</si>
  <si>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</si>
  <si>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</si>
  <si>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</si>
  <si>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</si>
  <si>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</si>
  <si>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</si>
  <si>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</si>
  <si>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</si>
  <si>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</si>
  <si>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</si>
  <si>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</si>
  <si>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</si>
  <si>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</si>
  <si>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</si>
  <si>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</si>
  <si>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</si>
  <si>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</si>
  <si>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</si>
  <si>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</si>
  <si>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</si>
  <si>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</si>
  <si>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</si>
  <si>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</si>
  <si>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</si>
  <si>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</si>
  <si>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</si>
  <si>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</si>
  <si>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</si>
  <si>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</si>
  <si>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</si>
  <si>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</si>
  <si>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</si>
  <si>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</si>
  <si>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</si>
  <si>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</si>
  <si>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</si>
  <si>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</si>
  <si>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</si>
  <si>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</si>
  <si>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</si>
  <si>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</si>
  <si>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</si>
  <si>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</si>
  <si>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</si>
  <si>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</si>
  <si>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</si>
  <si>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</si>
  <si>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</si>
  <si>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</si>
  <si>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</si>
  <si>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</si>
  <si>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</si>
  <si>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</si>
  <si>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</si>
  <si>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</si>
  <si>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</si>
  <si>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</si>
  <si>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</si>
  <si>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</si>
  <si>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</si>
  <si>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</si>
  <si>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</si>
  <si>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</si>
  <si>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</si>
  <si>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</si>
  <si>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</si>
  <si>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</si>
  <si>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</si>
  <si>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</si>
  <si>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</si>
  <si>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</si>
  <si>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</si>
  <si>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</si>
  <si>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</si>
  <si>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</si>
  <si>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</si>
  <si>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</si>
  <si>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</si>
  <si>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</si>
  <si>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</si>
  <si>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</si>
  <si>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</si>
  <si>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</si>
  <si>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</si>
  <si>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</si>
  <si>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</si>
  <si>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</si>
  <si>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</si>
  <si>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</si>
  <si>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</si>
  <si>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</si>
  <si>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</si>
  <si>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</si>
  <si>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</si>
  <si>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</si>
  <si>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</si>
  <si>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</si>
  <si>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</si>
  <si>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</si>
  <si>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</si>
  <si>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</si>
  <si>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</si>
  <si>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</si>
  <si>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</si>
  <si>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</si>
  <si>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</si>
  <si>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</si>
  <si>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</si>
  <si>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</si>
  <si>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</si>
  <si>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</si>
  <si>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</si>
  <si>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</si>
  <si>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</si>
  <si>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</si>
  <si>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</si>
  <si>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</si>
  <si>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</si>
  <si>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</si>
  <si>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</si>
  <si>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</si>
  <si>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</si>
  <si>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</si>
  <si>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</si>
  <si>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</si>
  <si>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</si>
  <si>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</si>
  <si>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</si>
  <si>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</si>
  <si>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</si>
  <si>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</si>
  <si>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</si>
  <si>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</si>
  <si>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</si>
  <si>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</si>
  <si>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</si>
  <si>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</si>
  <si>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</si>
  <si>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</si>
  <si>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</si>
  <si>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</si>
  <si>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</si>
  <si>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</si>
  <si>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</si>
  <si>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</si>
  <si>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</si>
  <si>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</si>
  <si>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</si>
  <si>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</si>
  <si>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</si>
  <si>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</si>
  <si>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</si>
  <si>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</si>
  <si>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</si>
  <si>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</si>
  <si>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</si>
  <si>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</si>
  <si>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</si>
  <si>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</si>
  <si>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</si>
  <si>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</si>
  <si>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</si>
  <si>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</si>
  <si>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</si>
  <si>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</si>
  <si>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</si>
  <si>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</si>
  <si>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</si>
  <si>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</si>
  <si>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</si>
  <si>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</si>
  <si>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</si>
  <si>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</si>
  <si>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</si>
  <si>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</si>
  <si>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</si>
  <si>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</si>
  <si>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</si>
  <si>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</si>
  <si>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</si>
  <si>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</si>
  <si>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</si>
  <si>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</si>
  <si>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</si>
  <si>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</si>
  <si>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</si>
  <si>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</si>
  <si>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</si>
  <si>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</si>
  <si>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</si>
  <si>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</si>
  <si>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</si>
  <si>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</si>
  <si>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</si>
  <si>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</si>
  <si>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</si>
  <si>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</si>
  <si>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</si>
  <si>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</si>
  <si>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</si>
  <si>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</si>
  <si>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</si>
  <si>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</si>
  <si>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</si>
  <si>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</si>
  <si>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</si>
  <si>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</si>
  <si>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</si>
  <si>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</si>
  <si>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</si>
  <si>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</si>
  <si>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</si>
  <si>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</si>
  <si>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</si>
  <si>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</si>
  <si>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</si>
  <si>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</si>
  <si>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</si>
  <si>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</si>
  <si>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</si>
  <si>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</si>
  <si>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</si>
  <si>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</si>
  <si>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</si>
  <si>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</si>
  <si>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</si>
  <si>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</si>
  <si>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</si>
  <si>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</si>
  <si>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</si>
  <si>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</si>
  <si>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</si>
  <si>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</si>
  <si>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</si>
  <si>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</si>
  <si>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</si>
  <si>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</si>
  <si>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</si>
  <si>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</si>
  <si>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</si>
  <si>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</si>
  <si>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</si>
  <si>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</si>
  <si>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</si>
  <si>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</si>
  <si>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</si>
  <si>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</si>
  <si>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</si>
  <si>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</si>
  <si>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</si>
  <si>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</si>
  <si>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</si>
  <si>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</si>
  <si>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</si>
  <si>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</si>
  <si>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</si>
  <si>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</si>
  <si>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</si>
  <si>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</si>
  <si>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</si>
  <si>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</si>
  <si>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</si>
  <si>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</si>
  <si>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</si>
  <si>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</si>
  <si>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</si>
  <si>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</si>
  <si>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</si>
  <si>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</si>
  <si>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</si>
  <si>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</si>
  <si>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</si>
  <si>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</si>
  <si>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</si>
  <si>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</si>
  <si>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</si>
  <si>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</si>
  <si>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</si>
  <si>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</si>
  <si>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</si>
  <si>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</si>
  <si>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</si>
  <si>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</si>
  <si>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</si>
  <si>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</si>
  <si>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</si>
  <si>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</si>
  <si>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</si>
  <si>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</si>
  <si>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</si>
  <si>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</si>
  <si>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</si>
  <si>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</si>
  <si>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</si>
  <si>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</si>
  <si>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</si>
  <si>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</si>
  <si>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</si>
  <si>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</si>
  <si>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</si>
  <si>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</si>
  <si>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</si>
  <si>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</si>
  <si>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</si>
  <si>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</si>
  <si>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</si>
  <si>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</si>
  <si>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</si>
  <si>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</si>
  <si>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</si>
  <si>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</si>
  <si>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</si>
  <si>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</si>
  <si>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</si>
  <si>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</si>
  <si>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</si>
  <si>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</si>
  <si>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</si>
  <si>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</si>
  <si>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</si>
  <si>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</si>
  <si>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</si>
  <si>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</si>
  <si>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</si>
  <si>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</si>
  <si>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</si>
  <si>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</si>
  <si>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</si>
  <si>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</si>
  <si>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</si>
  <si>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</si>
  <si>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</si>
  <si>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</si>
  <si>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</si>
  <si>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</si>
  <si>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</si>
  <si>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</si>
  <si>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</si>
  <si>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</si>
  <si>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</si>
  <si>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</si>
  <si>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</si>
  <si>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</si>
  <si>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</si>
  <si>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</si>
  <si>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</si>
  <si>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</si>
  <si>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</si>
  <si>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</si>
  <si>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</si>
  <si>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</si>
  <si>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</si>
  <si>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</si>
  <si>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</si>
  <si>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</si>
  <si>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</si>
  <si>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</si>
  <si>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</si>
  <si>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</si>
  <si>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</si>
  <si>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</si>
  <si>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</si>
  <si>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</si>
  <si>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</si>
  <si>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</si>
  <si>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</si>
  <si>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</si>
  <si>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</si>
  <si>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</si>
  <si>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</si>
  <si>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</si>
  <si>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</si>
  <si>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</si>
  <si>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</si>
  <si>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</si>
  <si>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</si>
  <si>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</si>
  <si>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</si>
  <si>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</si>
  <si>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</si>
  <si>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</si>
  <si>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</si>
  <si>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</si>
  <si>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</si>
  <si>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</si>
  <si>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</si>
  <si>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</si>
  <si>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</si>
  <si>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</si>
  <si>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</si>
  <si>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</si>
  <si>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</si>
  <si>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</si>
  <si>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</si>
  <si>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</si>
  <si>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</si>
  <si>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</si>
  <si>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</si>
  <si>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</si>
  <si>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</si>
  <si>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</si>
  <si>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</si>
  <si>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</si>
  <si>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</si>
  <si>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</si>
  <si>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</si>
  <si>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</si>
  <si>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</si>
  <si>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</si>
  <si>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</si>
  <si>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</si>
  <si>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</si>
  <si>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</si>
  <si>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</si>
  <si>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</si>
  <si>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</si>
  <si>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</si>
  <si>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</si>
  <si>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</si>
  <si>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</si>
  <si>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</si>
  <si>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</si>
  <si>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</si>
  <si>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</si>
  <si>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</si>
  <si>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</si>
  <si>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</si>
  <si>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</si>
  <si>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</si>
  <si>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</si>
  <si>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</si>
  <si>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</si>
  <si>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</si>
  <si>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</si>
  <si>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</si>
  <si>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</si>
  <si>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</si>
  <si>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</si>
  <si>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</si>
  <si>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</si>
  <si>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</si>
  <si>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</si>
  <si>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</si>
  <si>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</si>
  <si>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</si>
  <si>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</si>
  <si>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</si>
  <si>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</si>
  <si>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</si>
  <si>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</si>
  <si>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</si>
  <si>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</si>
  <si>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</si>
  <si>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</si>
  <si>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</si>
  <si>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</si>
  <si>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</si>
  <si>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</si>
  <si>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</si>
  <si>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</si>
  <si>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</si>
  <si>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</si>
  <si>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</si>
  <si>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</si>
  <si>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</si>
  <si>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</si>
  <si>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</si>
  <si>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</si>
  <si>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</si>
  <si>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</si>
  <si>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</si>
  <si>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</si>
  <si>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</si>
  <si>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</si>
  <si>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</si>
  <si>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</si>
  <si>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</si>
  <si>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</si>
  <si>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</si>
  <si>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</si>
  <si>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</si>
  <si>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</si>
  <si>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</si>
  <si>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</si>
  <si>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</si>
  <si>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</si>
  <si>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</si>
  <si>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</si>
  <si>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</si>
  <si>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</si>
  <si>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</si>
  <si>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</si>
  <si>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</si>
  <si>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</si>
  <si>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</si>
  <si>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</si>
  <si>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</si>
  <si>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</si>
  <si>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</si>
  <si>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</si>
  <si>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</si>
  <si>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</si>
  <si>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</si>
  <si>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</si>
  <si>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</si>
  <si>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</si>
  <si>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</si>
  <si>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</si>
  <si>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</si>
  <si>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</si>
  <si>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</si>
  <si>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</si>
  <si>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</si>
  <si>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</si>
  <si>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</si>
  <si>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</si>
  <si>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</si>
  <si>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</si>
  <si>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</si>
  <si>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</si>
  <si>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</si>
  <si>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</si>
  <si>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</si>
  <si>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</si>
  <si>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</si>
  <si>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</si>
  <si>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</si>
  <si>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</si>
  <si>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</si>
  <si>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</si>
  <si>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</si>
  <si>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</si>
  <si>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</si>
  <si>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</si>
  <si>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</si>
  <si>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</si>
  <si>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</si>
  <si>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</si>
  <si>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</si>
  <si>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</si>
  <si>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</si>
  <si>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</si>
  <si>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</si>
  <si>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</si>
  <si>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</si>
  <si>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</si>
  <si>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</si>
  <si>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</si>
  <si>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</si>
  <si>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</si>
  <si>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</si>
  <si>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</si>
  <si>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</si>
  <si>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</si>
  <si>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</si>
  <si>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</si>
  <si>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</si>
  <si>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</si>
  <si>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</si>
  <si>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</si>
  <si>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</si>
  <si>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</si>
  <si>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</si>
  <si>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</si>
  <si>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</si>
  <si>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</si>
  <si>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</si>
  <si>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</si>
  <si>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</si>
  <si>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</si>
  <si>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</si>
  <si>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</si>
  <si>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</si>
  <si>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</si>
  <si>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</si>
  <si>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</si>
  <si>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</si>
  <si>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</si>
  <si>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</si>
  <si>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</si>
  <si>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</si>
  <si>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</si>
  <si>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</si>
  <si>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</si>
  <si>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</si>
  <si>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</si>
  <si>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</si>
  <si>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</si>
  <si>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</si>
  <si>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</si>
  <si>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</si>
  <si>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</si>
  <si>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</si>
  <si>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</si>
  <si>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</si>
  <si>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</si>
  <si>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</si>
  <si>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</si>
  <si>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</si>
  <si>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</si>
  <si>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</si>
  <si>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</si>
  <si>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</si>
  <si>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</si>
  <si>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</si>
  <si>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</si>
  <si>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</si>
  <si>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</si>
  <si>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</si>
  <si>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</si>
  <si>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</si>
  <si>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</si>
  <si>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</si>
  <si>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</si>
  <si>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</si>
  <si>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</si>
  <si>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</si>
  <si>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</si>
  <si>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</si>
  <si>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</si>
  <si>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</si>
  <si>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</si>
  <si>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</si>
  <si>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</si>
  <si>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</si>
  <si>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</si>
  <si>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</si>
  <si>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</si>
  <si>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</si>
  <si>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</si>
  <si>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</si>
  <si>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</si>
  <si>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</si>
  <si>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</si>
  <si>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</si>
  <si>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</si>
  <si>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</si>
  <si>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</si>
  <si>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</si>
  <si>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</si>
  <si>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</si>
  <si>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</si>
  <si>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</si>
  <si>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</si>
  <si>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</si>
  <si>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</si>
  <si>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</si>
  <si>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</si>
  <si>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</si>
  <si>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</si>
  <si>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</si>
  <si>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</si>
  <si>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</si>
  <si>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</si>
  <si>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</si>
  <si>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</si>
  <si>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</si>
  <si>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</si>
  <si>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</si>
  <si>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</si>
  <si>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</si>
  <si>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</si>
  <si>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</si>
  <si>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</si>
  <si>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</si>
  <si>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</si>
  <si>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</si>
  <si>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</si>
  <si>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</si>
  <si>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</si>
  <si>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</si>
  <si>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</si>
  <si>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</si>
  <si>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</si>
  <si>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</si>
  <si>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</si>
  <si>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</si>
  <si>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</si>
  <si>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</si>
  <si>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</si>
  <si>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</si>
  <si>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</si>
  <si>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</si>
  <si>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</si>
  <si>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</si>
  <si>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</si>
  <si>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</si>
  <si>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</si>
  <si>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</si>
  <si>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</si>
  <si>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</si>
  <si>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</si>
  <si>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</si>
  <si>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</si>
  <si>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</si>
  <si>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</si>
  <si>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</si>
  <si>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</si>
  <si>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</si>
  <si>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</si>
  <si>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</si>
  <si>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</si>
  <si>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</si>
  <si>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</si>
  <si>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</si>
  <si>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</si>
  <si>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</si>
  <si>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</si>
  <si>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</si>
  <si>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</si>
  <si>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</si>
  <si>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</si>
  <si>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</si>
  <si>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</si>
  <si>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</si>
  <si>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</si>
  <si>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</si>
  <si>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</si>
  <si>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</si>
  <si>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</si>
  <si>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</si>
  <si>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</si>
  <si>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</si>
  <si>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</si>
  <si>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</si>
  <si>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</si>
  <si>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</si>
  <si>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</si>
  <si>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</si>
  <si>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</si>
  <si>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</si>
  <si>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</si>
  <si>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</si>
  <si>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</si>
  <si>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</si>
  <si>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</si>
  <si>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</si>
  <si>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</si>
  <si>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</si>
  <si>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</si>
  <si>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</si>
  <si>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</si>
  <si>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</si>
  <si>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</si>
  <si>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</si>
  <si>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</si>
  <si>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</si>
  <si>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</si>
  <si>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</si>
  <si>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</si>
  <si>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</si>
  <si>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</si>
  <si>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</si>
  <si>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</si>
  <si>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</si>
  <si>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</si>
  <si>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</si>
  <si>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</si>
  <si>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</si>
  <si>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</si>
  <si>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</si>
  <si>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</si>
  <si>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</si>
  <si>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</si>
  <si>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</si>
  <si>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</si>
  <si>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</si>
  <si>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</si>
  <si>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</si>
  <si>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</si>
  <si>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</si>
  <si>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</si>
  <si>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</si>
  <si>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</si>
  <si>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</si>
  <si>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</si>
  <si>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</si>
  <si>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</si>
  <si>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</si>
  <si>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</si>
  <si>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</si>
  <si>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</si>
  <si>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</si>
  <si>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</si>
  <si>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</si>
  <si>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</si>
  <si>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</si>
  <si>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</si>
  <si>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</si>
  <si>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</si>
  <si>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</si>
  <si>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</si>
  <si>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</si>
  <si>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</si>
  <si>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</si>
  <si>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</si>
  <si>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</si>
  <si>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</si>
  <si>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</si>
  <si>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</si>
  <si>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</si>
  <si>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</si>
  <si>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</si>
  <si>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</si>
  <si>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</si>
  <si>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</si>
  <si>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</si>
  <si>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</si>
  <si>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</si>
  <si>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</si>
  <si>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</si>
  <si>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</si>
  <si>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</si>
  <si>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</si>
  <si>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</si>
  <si>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</si>
  <si>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</si>
  <si>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</si>
  <si>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</si>
  <si>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</si>
  <si>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</si>
  <si>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</si>
  <si>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</si>
  <si>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</si>
  <si>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</si>
  <si>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</si>
  <si>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</si>
  <si>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</si>
  <si>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</si>
  <si>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</si>
  <si>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</si>
  <si>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</si>
  <si>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</si>
  <si>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</si>
  <si>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</si>
  <si>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</si>
  <si>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</si>
  <si>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</si>
  <si>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</si>
  <si>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</si>
  <si>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</si>
  <si>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</si>
  <si>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</si>
  <si>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</si>
  <si>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</si>
  <si>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</si>
  <si>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</si>
  <si>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</si>
  <si>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</si>
  <si>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</si>
  <si>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</si>
  <si>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</si>
  <si>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</si>
  <si>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</si>
  <si>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</si>
  <si>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</si>
  <si>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</si>
  <si>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</si>
  <si>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</si>
  <si>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</si>
  <si>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</si>
  <si>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</si>
  <si>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</si>
  <si>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</si>
  <si>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</si>
  <si>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</si>
  <si>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</si>
  <si>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</si>
  <si>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</si>
  <si>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</si>
  <si>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</si>
  <si>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</si>
  <si>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</si>
  <si>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</si>
  <si>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</si>
  <si>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</si>
  <si>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</si>
  <si>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</si>
  <si>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</si>
  <si>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</si>
  <si>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</si>
  <si>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</si>
  <si>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</si>
  <si>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</si>
  <si>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</si>
  <si>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</si>
  <si>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</si>
  <si>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</si>
  <si>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</si>
  <si>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</si>
  <si>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</si>
  <si>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</si>
  <si>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</si>
  <si>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</si>
  <si>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</si>
  <si>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</si>
  <si>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</si>
  <si>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</si>
  <si>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</si>
  <si>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</si>
  <si>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</si>
  <si>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</si>
  <si>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</si>
  <si>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</si>
  <si>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</si>
  <si>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</si>
  <si>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</si>
  <si>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</si>
  <si>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</si>
  <si>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</si>
  <si>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</si>
  <si>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</si>
  <si>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</si>
  <si>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</si>
  <si>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</si>
  <si>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</si>
  <si>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</si>
  <si>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</si>
  <si>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</si>
  <si>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</si>
  <si>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</si>
  <si>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</si>
  <si>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</si>
  <si>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</si>
  <si>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</si>
  <si>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</si>
  <si>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</si>
  <si>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</si>
  <si>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</si>
  <si>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</si>
  <si>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</si>
  <si>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</si>
  <si>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</si>
  <si>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</si>
  <si>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</si>
  <si>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</si>
  <si>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</si>
  <si>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</si>
  <si>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</si>
  <si>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</si>
  <si>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</si>
  <si>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</si>
  <si>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</si>
  <si>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</si>
  <si>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</si>
  <si>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</si>
  <si>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</si>
  <si>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</si>
  <si>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</si>
  <si>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</si>
  <si>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</si>
  <si>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</si>
  <si>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</si>
  <si>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</si>
  <si>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</si>
  <si>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</si>
  <si>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</si>
  <si>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</si>
  <si>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</si>
  <si>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</si>
  <si>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</si>
  <si>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</si>
  <si>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</si>
  <si>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</si>
  <si>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</si>
  <si>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</si>
  <si>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</si>
  <si>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</si>
  <si>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</si>
  <si>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</si>
  <si>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</si>
  <si>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</si>
  <si>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</si>
  <si>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</si>
  <si>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</si>
  <si>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</si>
  <si>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</si>
  <si>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</si>
  <si>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</si>
  <si>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</si>
  <si>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</si>
  <si>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</si>
  <si>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</si>
  <si>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</si>
  <si>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</si>
  <si>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</si>
  <si>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</si>
  <si>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</si>
  <si>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</si>
  <si>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</si>
  <si>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</si>
  <si>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</si>
  <si>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</si>
  <si>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</si>
  <si>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</si>
  <si>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</si>
  <si>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</si>
  <si>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</si>
  <si>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</si>
  <si>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</si>
  <si>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</si>
  <si>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</si>
  <si>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</si>
  <si>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</si>
  <si>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</si>
  <si>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</si>
  <si>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</si>
  <si>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</si>
  <si>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</si>
  <si>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</si>
  <si>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</si>
  <si>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</si>
  <si>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</si>
  <si>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</si>
  <si>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</si>
  <si>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</si>
  <si>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</si>
  <si>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</si>
  <si>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</si>
  <si>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</si>
  <si>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</si>
  <si>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</si>
  <si>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</si>
  <si>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</si>
  <si>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</si>
  <si>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</si>
  <si>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</si>
  <si>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</si>
  <si>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</si>
  <si>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</si>
  <si>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</si>
  <si>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</si>
  <si>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</si>
  <si>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</si>
  <si>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</si>
  <si>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</si>
  <si>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</si>
  <si>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</si>
  <si>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</si>
  <si>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</si>
  <si>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</si>
  <si>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</si>
  <si>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</si>
  <si>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</si>
  <si>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</si>
  <si>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</si>
  <si>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</si>
  <si>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</si>
  <si>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</si>
  <si>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</si>
  <si>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</si>
  <si>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</si>
  <si>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</si>
  <si>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</si>
  <si>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</si>
  <si>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</si>
  <si>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</si>
  <si>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</si>
  <si>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</si>
  <si>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</si>
  <si>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</si>
  <si>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</si>
  <si>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</si>
  <si>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</si>
  <si>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</si>
  <si>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</si>
  <si>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</si>
  <si>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</si>
  <si>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</si>
  <si>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</si>
  <si>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</si>
  <si>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</si>
  <si>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</si>
  <si>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</si>
  <si>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</si>
  <si>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</si>
  <si>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</si>
  <si>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</si>
  <si>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</si>
  <si>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</si>
  <si>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</si>
  <si>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</si>
  <si>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</si>
  <si>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</si>
  <si>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</si>
  <si>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</si>
  <si>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</si>
  <si>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</si>
  <si>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</si>
  <si>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</si>
  <si>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</si>
  <si>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</si>
  <si>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</si>
  <si>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</si>
  <si>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</si>
  <si>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</si>
  <si>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</si>
  <si>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</si>
  <si>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</si>
  <si>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</si>
  <si>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</si>
  <si>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</si>
  <si>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</si>
  <si>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</si>
  <si>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</si>
  <si>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</si>
  <si>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</si>
  <si>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</si>
  <si>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</si>
  <si>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</si>
  <si>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</si>
  <si>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</si>
  <si>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</si>
  <si>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</si>
  <si>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</si>
  <si>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</si>
  <si>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</si>
  <si>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</si>
  <si>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</si>
  <si>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</si>
  <si>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</si>
  <si>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</si>
  <si>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</si>
  <si>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</si>
  <si>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</si>
  <si>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</si>
  <si>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</si>
  <si>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</si>
  <si>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</si>
  <si>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</si>
  <si>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</si>
  <si>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</si>
  <si>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</si>
  <si>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</si>
  <si>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</si>
  <si>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</si>
  <si>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</si>
  <si>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</si>
  <si>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</si>
  <si>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</si>
  <si>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</si>
  <si>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</si>
  <si>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</si>
  <si>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</si>
  <si>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</si>
  <si>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</si>
  <si>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</si>
  <si>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</si>
  <si>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</si>
  <si>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</si>
  <si>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</si>
  <si>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</si>
  <si>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</si>
  <si>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</si>
  <si>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</si>
  <si>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</si>
  <si>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</si>
  <si>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</si>
  <si>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</si>
  <si>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</si>
  <si>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</si>
  <si>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</si>
  <si>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</si>
  <si>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</si>
  <si>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</si>
  <si>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</si>
  <si>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</si>
  <si>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</si>
  <si>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</si>
  <si>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</si>
  <si>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</si>
  <si>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</si>
  <si>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</si>
  <si>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</si>
  <si>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</si>
  <si>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</si>
  <si>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</si>
  <si>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</si>
  <si>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</si>
  <si>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</si>
  <si>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</si>
  <si>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</si>
  <si>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</si>
  <si>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</si>
  <si>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</si>
  <si>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</si>
  <si>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</si>
  <si>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</si>
  <si>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</si>
  <si>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</si>
  <si>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</si>
  <si>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</si>
  <si>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</si>
  <si>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</si>
  <si>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</si>
  <si>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</si>
  <si>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</si>
  <si>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</si>
  <si>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</si>
  <si>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</si>
  <si>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</si>
  <si>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</si>
  <si>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</si>
  <si>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</si>
  <si>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</si>
  <si>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</si>
  <si>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</si>
  <si>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</si>
  <si>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</si>
  <si>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</si>
  <si>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</si>
  <si>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</si>
  <si>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</si>
  <si>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</si>
  <si>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</si>
  <si>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</si>
  <si>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</si>
  <si>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</si>
  <si>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</si>
  <si>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</si>
  <si>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</si>
  <si>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</si>
  <si>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</si>
  <si>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</si>
  <si>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</si>
  <si>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</si>
  <si>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</si>
  <si>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</si>
  <si>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</si>
  <si>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</si>
  <si>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</si>
  <si>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</si>
  <si>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</si>
  <si>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</si>
  <si>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</si>
  <si>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</si>
  <si>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</si>
  <si>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</si>
  <si>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</si>
  <si>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</si>
  <si>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</si>
  <si>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</si>
  <si>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</si>
  <si>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</si>
  <si>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</si>
  <si>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</si>
  <si>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</si>
  <si>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</si>
  <si>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</si>
  <si>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</si>
  <si>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</si>
  <si>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</si>
  <si>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</si>
  <si>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</si>
  <si>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</si>
  <si>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</si>
  <si>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</si>
  <si>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</si>
  <si>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</si>
  <si>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</si>
  <si>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</si>
  <si>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</si>
  <si>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</si>
  <si>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</si>
  <si>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</si>
  <si>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</si>
  <si>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</si>
  <si>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</si>
  <si>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</si>
  <si>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</si>
  <si>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</si>
  <si>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</si>
  <si>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</si>
  <si>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</si>
  <si>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</si>
  <si>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</si>
  <si>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</si>
  <si>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</si>
  <si>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</si>
  <si>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</si>
  <si>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</si>
  <si>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</si>
  <si>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</si>
  <si>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</si>
  <si>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</si>
  <si>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</si>
  <si>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</si>
  <si>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</si>
  <si>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</si>
  <si>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</si>
  <si>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</si>
  <si>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</si>
  <si>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</si>
  <si>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</si>
  <si>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</si>
  <si>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</si>
  <si>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</si>
  <si>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</si>
  <si>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</si>
  <si>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</si>
  <si>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</si>
  <si>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</si>
  <si>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</si>
  <si>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</si>
  <si>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</si>
  <si>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</si>
  <si>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</si>
  <si>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</si>
  <si>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</si>
  <si>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</si>
  <si>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</si>
  <si>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</si>
  <si>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</si>
  <si>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</si>
  <si>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</si>
  <si>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</si>
  <si>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</si>
  <si>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</si>
  <si>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</si>
  <si>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</si>
  <si>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</si>
  <si>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</si>
  <si>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</si>
  <si>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</si>
  <si>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</si>
  <si>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</si>
  <si>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</si>
  <si>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</si>
  <si>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</si>
  <si>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</si>
  <si>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</si>
  <si>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</si>
  <si>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</si>
  <si>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</si>
  <si>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</si>
  <si>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</si>
  <si>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</si>
  <si>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</si>
  <si>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</si>
  <si>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</si>
  <si>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</si>
  <si>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</si>
  <si>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</si>
  <si>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</si>
  <si>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</si>
  <si>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</si>
  <si>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</si>
  <si>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</si>
  <si>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</si>
  <si>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</si>
  <si>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</si>
  <si>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</si>
  <si>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</si>
  <si>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</si>
  <si>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</si>
  <si>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</si>
  <si>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</si>
  <si>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</si>
  <si>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</si>
  <si>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</si>
  <si>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</si>
  <si>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</si>
  <si>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</si>
  <si>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</si>
  <si>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</si>
  <si>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</si>
  <si>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</si>
  <si>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</si>
  <si>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</si>
  <si>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</si>
  <si>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</si>
  <si>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</si>
  <si>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</si>
  <si>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</si>
  <si>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</si>
  <si>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</si>
  <si>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</si>
  <si>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</si>
  <si>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</si>
  <si>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</si>
  <si>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</si>
  <si>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</si>
  <si>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</si>
  <si>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</si>
  <si>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</si>
  <si>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</si>
  <si>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</si>
  <si>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</si>
  <si>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</si>
  <si>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</si>
  <si>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</si>
  <si>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</si>
  <si>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</si>
  <si>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</si>
  <si>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</si>
  <si>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</si>
  <si>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</si>
  <si>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</si>
  <si>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</si>
  <si>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</si>
  <si>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</si>
  <si>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</si>
  <si>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</si>
  <si>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</si>
  <si>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</si>
  <si>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</si>
  <si>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</si>
  <si>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</si>
  <si>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</si>
  <si>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</si>
  <si>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</si>
  <si>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</si>
  <si>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</si>
  <si>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</si>
  <si>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</si>
  <si>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</si>
  <si>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</si>
  <si>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</si>
  <si>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</si>
  <si>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</si>
  <si>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</si>
  <si>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</si>
  <si>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</si>
  <si>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</si>
  <si>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</si>
  <si>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</si>
  <si>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</si>
  <si>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</si>
  <si>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</si>
  <si>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</si>
  <si>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</si>
  <si>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</si>
  <si>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</si>
  <si>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</si>
  <si>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</si>
  <si>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</si>
  <si>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</si>
  <si>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</si>
  <si>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</si>
  <si>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</si>
  <si>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</si>
  <si>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</si>
  <si>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</si>
  <si>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</si>
  <si>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</si>
  <si>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</si>
  <si>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</si>
  <si>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</si>
  <si>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</si>
  <si>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</si>
  <si>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</si>
  <si>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</si>
  <si>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</si>
  <si>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</si>
  <si>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</si>
  <si>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</si>
  <si>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</si>
  <si>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</si>
  <si>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</si>
  <si>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</si>
  <si>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</si>
  <si>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</si>
  <si>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</si>
  <si>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</si>
  <si>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</si>
  <si>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</si>
  <si>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</si>
  <si>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</si>
  <si>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</si>
  <si>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</si>
  <si>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</si>
  <si>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</si>
  <si>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</si>
  <si>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</si>
  <si>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</si>
  <si>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</si>
  <si>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</si>
  <si>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</si>
  <si>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</si>
  <si>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</si>
  <si>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</si>
  <si>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</si>
  <si>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</si>
  <si>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</si>
  <si>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</si>
  <si>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</si>
  <si>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</si>
  <si>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</si>
  <si>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</si>
  <si>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</si>
  <si>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</si>
  <si>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</si>
  <si>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</si>
  <si>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</si>
  <si>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</si>
  <si>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</si>
  <si>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</si>
  <si>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</si>
  <si>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</si>
  <si>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</si>
  <si>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</si>
  <si>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</si>
  <si>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</si>
  <si>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</si>
  <si>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</si>
  <si>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</si>
  <si>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</si>
  <si>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</si>
  <si>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</si>
  <si>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</si>
  <si>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</si>
  <si>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</si>
  <si>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</si>
  <si>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</si>
  <si>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</si>
  <si>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</si>
  <si>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</si>
  <si>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</si>
  <si>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</si>
  <si>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</si>
  <si>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</si>
  <si>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</si>
  <si>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</si>
  <si>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</si>
  <si>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</si>
  <si>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</si>
  <si>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</si>
  <si>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</si>
  <si>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</si>
  <si>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</si>
  <si>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</si>
  <si>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</si>
  <si>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</si>
  <si>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</si>
  <si>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</si>
  <si>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</si>
  <si>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</si>
  <si>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</si>
  <si>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</si>
  <si>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</si>
  <si>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</si>
  <si>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</si>
  <si>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</si>
  <si>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</si>
  <si>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</si>
  <si>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</si>
  <si>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</si>
  <si>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</si>
  <si>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</si>
  <si>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</si>
  <si>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</si>
  <si>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</si>
  <si>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</si>
  <si>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</si>
  <si>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</si>
  <si>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</si>
  <si>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</si>
  <si>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</si>
  <si>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</si>
  <si>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</si>
  <si>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</si>
  <si>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</si>
  <si>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</si>
  <si>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</si>
  <si>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</si>
  <si>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</si>
  <si>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</si>
  <si>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</si>
  <si>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</si>
  <si>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</si>
  <si>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</si>
  <si>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</si>
  <si>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</si>
  <si>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</si>
  <si>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</si>
  <si>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</si>
  <si>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</si>
  <si>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</si>
  <si>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</si>
  <si>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</si>
  <si>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</si>
  <si>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</si>
  <si>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</si>
  <si>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</si>
  <si>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</si>
  <si>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</si>
  <si>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</si>
  <si>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</si>
  <si>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</si>
  <si>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</si>
  <si>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</si>
  <si>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</si>
  <si>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</si>
  <si>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</si>
  <si>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</si>
  <si>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</si>
  <si>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</si>
  <si>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</si>
  <si>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</si>
  <si>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</si>
  <si>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</si>
  <si>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</si>
  <si>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</si>
  <si>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</si>
  <si>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</si>
  <si>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</si>
  <si>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</si>
  <si>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</si>
  <si>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</si>
  <si>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</si>
  <si>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</si>
  <si>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</si>
  <si>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</si>
  <si>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</si>
  <si>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</si>
  <si>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</si>
  <si>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</si>
  <si>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</si>
  <si>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</si>
  <si>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</si>
  <si>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</si>
  <si>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</si>
  <si>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</si>
  <si>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</si>
  <si>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</si>
  <si>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</si>
  <si>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</si>
  <si>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</si>
  <si>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</si>
  <si>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</si>
  <si>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</si>
  <si>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</si>
  <si>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</si>
  <si>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</si>
  <si>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</si>
  <si>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</si>
  <si>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</si>
  <si>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</si>
  <si>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</si>
  <si>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</si>
  <si>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</si>
  <si>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</si>
  <si>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</si>
  <si>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</si>
  <si>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</si>
  <si>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</si>
  <si>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</si>
  <si>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</si>
  <si>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</si>
  <si>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</si>
  <si>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</si>
  <si>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</si>
  <si>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</si>
  <si>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</si>
  <si>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</si>
  <si>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</si>
  <si>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</si>
  <si>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</si>
  <si>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</si>
  <si>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</si>
  <si>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</si>
  <si>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</si>
  <si>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</si>
  <si>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</si>
  <si>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</si>
  <si>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</si>
  <si>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</si>
  <si>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</si>
  <si>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</si>
  <si>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</si>
  <si>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</si>
  <si>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</si>
  <si>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</si>
  <si>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</si>
  <si>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</si>
  <si>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</si>
  <si>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</si>
  <si>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</si>
  <si>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</si>
  <si>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</si>
  <si>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</si>
  <si>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</si>
  <si>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</si>
  <si>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</si>
  <si>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</si>
  <si>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</si>
  <si>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</si>
  <si>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</si>
  <si>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</si>
  <si>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</si>
  <si>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</si>
  <si>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</si>
  <si>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</si>
  <si>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</si>
  <si>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</si>
  <si>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</si>
  <si>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</si>
  <si>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</si>
  <si>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</si>
  <si>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</si>
  <si>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</si>
  <si>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</si>
  <si>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</si>
  <si>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</si>
  <si>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</si>
  <si>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</si>
  <si>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</si>
  <si>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</si>
  <si>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</si>
  <si>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</si>
  <si>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</si>
  <si>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</si>
  <si>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</si>
  <si>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</si>
  <si>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</si>
  <si>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</si>
  <si>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</si>
  <si>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</si>
  <si>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</si>
  <si>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</si>
  <si>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</si>
  <si>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</si>
  <si>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</si>
  <si>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</si>
  <si>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</si>
  <si>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</si>
  <si>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</si>
  <si>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</si>
  <si>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</si>
  <si>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</si>
  <si>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</si>
  <si>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</si>
  <si>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</si>
  <si>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</si>
  <si>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</si>
  <si>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</si>
  <si>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</si>
  <si>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</si>
  <si>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</si>
  <si>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</si>
  <si>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</si>
  <si>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</si>
  <si>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</si>
  <si>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</si>
  <si>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</si>
  <si>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</si>
  <si>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</si>
  <si>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</si>
  <si>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</si>
  <si>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</si>
  <si>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</si>
  <si>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</si>
  <si>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</si>
  <si>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</si>
  <si>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</si>
  <si>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</si>
  <si>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</si>
  <si>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</si>
  <si>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</si>
  <si>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</si>
  <si>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</si>
  <si>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</si>
  <si>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</si>
  <si>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</si>
  <si>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</si>
  <si>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</si>
  <si>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</si>
  <si>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</si>
  <si>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</si>
  <si>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</si>
  <si>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</si>
  <si>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</si>
  <si>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</si>
  <si>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</si>
  <si>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</si>
  <si>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</si>
  <si>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</si>
  <si>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</si>
  <si>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</si>
  <si>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</si>
  <si>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</si>
  <si>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</si>
  <si>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</si>
  <si>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</si>
  <si>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</si>
  <si>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</si>
  <si>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</si>
  <si>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</si>
  <si>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</si>
  <si>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</si>
  <si>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</si>
  <si>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</si>
  <si>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</si>
  <si>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</si>
  <si>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</si>
  <si>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</si>
  <si>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</si>
  <si>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</si>
  <si>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</si>
  <si>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</si>
  <si>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</si>
  <si>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</si>
  <si>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</si>
  <si>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</si>
  <si>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</si>
  <si>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</si>
  <si>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</si>
  <si>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</si>
  <si>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</si>
  <si>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</si>
  <si>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</si>
  <si>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</si>
  <si>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</si>
  <si>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</si>
  <si>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</si>
  <si>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</si>
  <si>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</si>
  <si>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</si>
  <si>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</si>
  <si>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</si>
  <si>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</si>
  <si>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</si>
  <si>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</si>
  <si>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</si>
  <si>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</si>
  <si>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</si>
  <si>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</si>
  <si>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</si>
  <si>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</si>
  <si>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</si>
  <si>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</si>
  <si>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</si>
  <si>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</si>
  <si>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</si>
  <si>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</si>
  <si>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</si>
  <si>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</si>
  <si>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</si>
  <si>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</si>
  <si>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</si>
  <si>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</si>
  <si>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</si>
  <si>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</si>
  <si>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</si>
  <si>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</si>
  <si>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</si>
  <si>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</si>
  <si>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</si>
  <si>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</si>
  <si>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</si>
  <si>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</si>
  <si>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</si>
  <si>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</si>
  <si>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</si>
  <si>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</si>
  <si>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</si>
  <si>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</si>
  <si>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</si>
  <si>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</si>
  <si>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</si>
  <si>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</si>
  <si>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</si>
  <si>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</si>
  <si>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</si>
  <si>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</si>
  <si>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</si>
  <si>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</si>
  <si>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</si>
  <si>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</si>
  <si>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</si>
  <si>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</si>
  <si>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</si>
  <si>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</si>
  <si>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</si>
  <si>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</si>
  <si>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</si>
  <si>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</si>
  <si>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</si>
  <si>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</si>
  <si>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</si>
  <si>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</si>
  <si>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</si>
  <si>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</si>
  <si>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</si>
  <si>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</si>
  <si>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</si>
  <si>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</si>
  <si>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</si>
  <si>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</si>
  <si>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</si>
  <si>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</si>
  <si>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</si>
  <si>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</si>
  <si>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</si>
  <si>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</si>
  <si>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</si>
  <si>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</si>
  <si>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</si>
  <si>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</si>
  <si>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</si>
  <si>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</si>
  <si>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</si>
  <si>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</si>
  <si>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</si>
  <si>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</si>
  <si>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</si>
  <si>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</si>
  <si>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</si>
  <si>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</si>
  <si>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</si>
  <si>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</si>
  <si>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</si>
  <si>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</si>
  <si>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</si>
  <si>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</si>
  <si>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</si>
  <si>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</si>
  <si>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</si>
  <si>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</si>
  <si>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</si>
  <si>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</si>
  <si>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</si>
  <si>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</si>
  <si>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</si>
  <si>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</si>
  <si>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</si>
  <si>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</si>
  <si>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</si>
  <si>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</si>
  <si>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</si>
  <si>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</si>
  <si>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</si>
  <si>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</si>
  <si>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</si>
  <si>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</si>
  <si>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</si>
  <si>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</si>
  <si>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</si>
  <si>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</si>
  <si>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</si>
  <si>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</si>
  <si>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</si>
  <si>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</si>
  <si>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</si>
  <si>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</si>
  <si>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</si>
  <si>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</si>
  <si>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</si>
  <si>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</si>
  <si>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</si>
  <si>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</si>
  <si>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</si>
  <si>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</si>
  <si>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</si>
  <si>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</si>
  <si>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</si>
  <si>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</si>
  <si>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</si>
  <si>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</si>
  <si>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</si>
  <si>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</si>
  <si>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</si>
  <si>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</si>
  <si>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</si>
  <si>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</si>
  <si>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</si>
  <si>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</si>
  <si>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</si>
  <si>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</si>
  <si>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</si>
  <si>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</si>
  <si>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</si>
  <si>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</si>
  <si>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</si>
  <si>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</si>
  <si>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</si>
  <si>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</si>
  <si>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</si>
  <si>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</si>
  <si>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</si>
  <si>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</si>
  <si>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</si>
  <si>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</si>
  <si>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</si>
  <si>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</si>
  <si>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</si>
  <si>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</si>
  <si>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</si>
  <si>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</si>
  <si>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</si>
  <si>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</si>
  <si>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</si>
  <si>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</si>
  <si>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</si>
  <si>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</si>
  <si>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</si>
  <si>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</si>
  <si>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</si>
  <si>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</si>
  <si>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</si>
  <si>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</si>
  <si>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</si>
  <si>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</si>
  <si>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</si>
  <si>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</si>
  <si>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</si>
  <si>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</si>
  <si>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</si>
  <si>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</si>
  <si>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</si>
  <si>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</si>
  <si>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</si>
  <si>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</si>
  <si>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</si>
  <si>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</si>
  <si>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</si>
  <si>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</si>
  <si>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</si>
  <si>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</si>
  <si>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</si>
  <si>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</si>
  <si>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</si>
  <si>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</si>
  <si>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</si>
  <si>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</si>
  <si>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</si>
  <si>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</si>
  <si>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</si>
  <si>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</si>
  <si>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</si>
  <si>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</si>
  <si>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</si>
  <si>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</si>
  <si>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</si>
  <si>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</si>
  <si>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</si>
  <si>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</si>
  <si>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</si>
  <si>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</si>
  <si>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</si>
  <si>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</si>
  <si>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</si>
  <si>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</si>
  <si>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</si>
  <si>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</si>
  <si>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</si>
  <si>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</si>
  <si>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</si>
  <si>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</si>
  <si>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</si>
  <si>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</si>
  <si>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</si>
  <si>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</si>
  <si>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</si>
  <si>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</si>
  <si>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</si>
  <si>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</si>
  <si>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</si>
  <si>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</si>
  <si>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</si>
  <si>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</si>
  <si>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</si>
  <si>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</si>
  <si>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</si>
  <si>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</si>
  <si>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</si>
  <si>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</si>
  <si>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</si>
  <si>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</si>
  <si>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</si>
  <si>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</si>
  <si>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</si>
  <si>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</si>
  <si>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</si>
  <si>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</si>
  <si>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</si>
  <si>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</si>
  <si>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</si>
  <si>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</si>
  <si>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</si>
  <si>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</si>
  <si>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</si>
  <si>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</si>
  <si>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</si>
  <si>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</si>
  <si>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</si>
  <si>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</si>
  <si>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</si>
  <si>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</si>
  <si>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</si>
  <si>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</si>
  <si>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</si>
  <si>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</si>
  <si>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</si>
  <si>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</si>
  <si>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</si>
  <si>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</si>
  <si>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</si>
  <si>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</si>
  <si>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</si>
  <si>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</si>
  <si>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</si>
  <si>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</si>
  <si>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</si>
  <si>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</si>
  <si>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</si>
  <si>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</si>
  <si>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</si>
  <si>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</si>
  <si>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</si>
  <si>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</si>
  <si>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</si>
  <si>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</si>
  <si>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</si>
  <si>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</si>
  <si>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</si>
  <si>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</si>
  <si>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</si>
  <si>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</si>
  <si>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</si>
  <si>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</si>
  <si>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</si>
  <si>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</si>
  <si>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</si>
  <si>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</si>
  <si>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</si>
  <si>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</si>
  <si>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</si>
  <si>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</si>
  <si>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</si>
  <si>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</si>
  <si>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</si>
  <si>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</si>
  <si>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</si>
  <si>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</si>
  <si>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</si>
  <si>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</si>
  <si>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</si>
  <si>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</si>
  <si>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</si>
  <si>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</si>
  <si>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</si>
  <si>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</si>
  <si>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</si>
  <si>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</si>
  <si>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</si>
  <si>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</si>
  <si>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</si>
  <si>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</si>
  <si>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</si>
  <si>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</si>
  <si>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</si>
  <si>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</si>
  <si>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</si>
  <si>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</si>
  <si>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</si>
  <si>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</si>
  <si>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</si>
  <si>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</si>
  <si>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</si>
  <si>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</si>
  <si>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</si>
  <si>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</si>
  <si>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</si>
  <si>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</si>
  <si>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</si>
  <si>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</si>
  <si>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</si>
  <si>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</si>
  <si>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</si>
  <si>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</si>
  <si>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</si>
  <si>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</si>
  <si>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</si>
  <si>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</si>
  <si>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</si>
  <si>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</si>
  <si>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</si>
  <si>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</si>
  <si>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</si>
  <si>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</si>
  <si>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</si>
  <si>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</si>
  <si>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</si>
  <si>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</si>
  <si>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</si>
  <si>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</si>
  <si>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</si>
  <si>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</si>
  <si>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</si>
  <si>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</si>
  <si>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</si>
  <si>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</si>
  <si>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</si>
  <si>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</si>
  <si>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</si>
  <si>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</si>
  <si>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</si>
  <si>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</si>
  <si>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</si>
  <si>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</si>
  <si>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</si>
  <si>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</si>
  <si>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</si>
  <si>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</si>
  <si>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</si>
  <si>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</si>
  <si>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</si>
  <si>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</si>
  <si>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</si>
  <si>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</si>
  <si>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</si>
  <si>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</si>
  <si>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</si>
  <si>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</si>
  <si>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</si>
  <si>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</si>
  <si>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</si>
  <si>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</si>
  <si>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</si>
  <si>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</si>
  <si>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</si>
  <si>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</si>
  <si>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</si>
  <si>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</si>
  <si>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</si>
  <si>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</si>
  <si>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</si>
  <si>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</si>
  <si>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</si>
  <si>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</si>
  <si>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</si>
  <si>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</si>
  <si>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</si>
  <si>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</si>
  <si>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</si>
  <si>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</si>
  <si>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</si>
  <si>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</si>
  <si>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</si>
  <si>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</si>
  <si>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</si>
  <si>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</si>
  <si>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</si>
  <si>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</si>
  <si>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</si>
  <si>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</si>
  <si>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</si>
  <si>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</si>
  <si>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</si>
  <si>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</si>
  <si>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</si>
  <si>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</si>
  <si>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</si>
  <si>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</si>
  <si>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</si>
  <si>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</si>
  <si>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</si>
  <si>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</si>
  <si>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</si>
  <si>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</si>
  <si>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</si>
  <si>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</si>
  <si>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</si>
  <si>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</si>
  <si>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</si>
  <si>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</si>
  <si>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</si>
  <si>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</si>
  <si>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</si>
  <si>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</si>
  <si>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</si>
  <si>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</si>
  <si>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</si>
  <si>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</si>
  <si>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</si>
  <si>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</si>
  <si>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</si>
  <si>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</si>
  <si>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</si>
  <si>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</si>
  <si>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</si>
  <si>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</si>
  <si>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</si>
  <si>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</si>
  <si>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</si>
  <si>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</si>
  <si>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</si>
  <si>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</si>
  <si>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</si>
  <si>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</si>
  <si>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</si>
  <si>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</si>
  <si>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</si>
  <si>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</si>
  <si>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</si>
  <si>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</si>
  <si>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</si>
  <si>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</si>
  <si>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</si>
  <si>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</si>
  <si>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</si>
  <si>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</si>
  <si>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</si>
  <si>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</si>
  <si>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</si>
  <si>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</si>
  <si>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</si>
  <si>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</si>
  <si>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</si>
  <si>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</si>
  <si>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</si>
  <si>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</si>
  <si>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</si>
  <si>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</si>
  <si>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</si>
  <si>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</si>
  <si>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</si>
  <si>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</si>
  <si>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</si>
  <si>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</si>
  <si>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</si>
  <si>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</si>
  <si>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</si>
  <si>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</si>
  <si>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</si>
  <si>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</si>
  <si>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</si>
  <si>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</si>
  <si>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</si>
  <si>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</si>
  <si>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</si>
  <si>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</si>
  <si>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</si>
  <si>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</si>
  <si>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</si>
  <si>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</si>
  <si>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</si>
  <si>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</si>
  <si>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</si>
  <si>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</si>
  <si>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</si>
  <si>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</si>
  <si>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</si>
  <si>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</si>
  <si>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</si>
  <si>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</si>
  <si>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</si>
  <si>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</si>
  <si>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</si>
  <si>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</si>
  <si>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</si>
  <si>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</si>
  <si>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</si>
  <si>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</si>
  <si>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</si>
  <si>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</si>
  <si>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</si>
  <si>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</si>
  <si>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</si>
  <si>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</si>
  <si>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</si>
  <si>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</si>
  <si>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</si>
  <si>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</si>
  <si>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</si>
  <si>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</si>
  <si>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</si>
  <si>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</si>
  <si>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</si>
  <si>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</si>
  <si>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</si>
  <si>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</si>
  <si>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</si>
  <si>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</si>
  <si>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</si>
  <si>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</si>
  <si>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</si>
  <si>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</si>
  <si>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</si>
  <si>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</si>
  <si>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</si>
  <si>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</si>
  <si>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</si>
  <si>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</si>
  <si>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</si>
  <si>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</si>
  <si>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</si>
  <si>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</si>
  <si>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</si>
  <si>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</si>
  <si>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</si>
  <si>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</si>
  <si>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</si>
  <si>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</si>
  <si>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</si>
  <si>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</si>
  <si>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</si>
  <si>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</si>
  <si>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</si>
  <si>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</si>
  <si>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</si>
  <si>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</si>
  <si>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</si>
  <si>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</si>
  <si>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</si>
  <si>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</si>
  <si>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</si>
  <si>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</si>
  <si>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</si>
  <si>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</si>
  <si>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</si>
  <si>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</si>
  <si>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</si>
  <si>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</si>
  <si>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</si>
  <si>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</si>
  <si>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</si>
  <si>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</si>
  <si>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</si>
  <si>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</si>
  <si>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</si>
  <si>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</si>
  <si>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</si>
  <si>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</si>
  <si>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</si>
  <si>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</si>
  <si>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</si>
  <si>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</si>
  <si>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</si>
  <si>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</si>
  <si>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</si>
  <si>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</si>
  <si>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</si>
  <si>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</si>
  <si>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</si>
  <si>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</si>
  <si>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</si>
  <si>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</si>
  <si>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</si>
  <si>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</si>
  <si>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</si>
  <si>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</si>
  <si>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</si>
  <si>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</si>
  <si>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</si>
  <si>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</si>
  <si>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</si>
  <si>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</si>
  <si>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</si>
  <si>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</si>
  <si>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</si>
  <si>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</si>
  <si>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</si>
  <si>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</si>
  <si>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</si>
  <si>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</si>
  <si>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</si>
  <si>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</si>
  <si>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</si>
  <si>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</si>
  <si>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</si>
  <si>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</si>
  <si>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</si>
  <si>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</si>
  <si>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</si>
  <si>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</si>
  <si>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</si>
  <si>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</si>
  <si>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</si>
  <si>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</si>
  <si>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</si>
  <si>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</si>
  <si>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</si>
  <si>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</si>
  <si>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</si>
  <si>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</si>
  <si>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</si>
  <si>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</si>
  <si>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</si>
  <si>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</si>
  <si>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</si>
  <si>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</si>
  <si>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</si>
  <si>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</si>
  <si>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</si>
  <si>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</si>
  <si>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</si>
  <si>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</si>
  <si>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</si>
  <si>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</si>
  <si>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</si>
  <si>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</si>
  <si>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</si>
  <si>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</si>
  <si>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</si>
  <si>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</si>
  <si>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</si>
  <si>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</si>
  <si>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</si>
  <si>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</si>
  <si>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</si>
  <si>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</si>
  <si>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</si>
  <si>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</si>
  <si>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</si>
  <si>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</si>
  <si>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</si>
  <si>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</si>
  <si>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</si>
  <si>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</si>
  <si>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</si>
  <si>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</si>
  <si>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</si>
  <si>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</si>
  <si>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</si>
  <si>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</si>
  <si>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</si>
  <si>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</si>
  <si>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</si>
  <si>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</si>
  <si>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</si>
  <si>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</si>
  <si>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</si>
  <si>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</si>
  <si>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</si>
  <si>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</si>
  <si>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</si>
  <si>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</si>
  <si>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</si>
  <si>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</si>
  <si>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</si>
  <si>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</si>
  <si>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</si>
  <si>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</si>
  <si>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</si>
  <si>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</si>
  <si>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</si>
  <si>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</si>
  <si>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</si>
  <si>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</si>
  <si>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</si>
  <si>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</si>
  <si>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</si>
  <si>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</si>
  <si>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</si>
  <si>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</si>
  <si>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</si>
  <si>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</si>
  <si>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</si>
  <si>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</si>
  <si>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</si>
  <si>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</si>
  <si>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</si>
  <si>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</si>
  <si>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</si>
  <si>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</si>
  <si>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</si>
  <si>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</si>
  <si>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</si>
  <si>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</si>
  <si>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</si>
  <si>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</si>
  <si>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</si>
  <si>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</si>
  <si>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</si>
  <si>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</si>
  <si>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</si>
  <si>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</si>
  <si>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</si>
  <si>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</si>
  <si>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</si>
  <si>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</si>
  <si>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</si>
  <si>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</si>
  <si>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</si>
  <si>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</si>
  <si>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</si>
  <si>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</si>
  <si>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</si>
  <si>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</si>
  <si>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</si>
  <si>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</si>
  <si>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</si>
  <si>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</si>
  <si>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</si>
  <si>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</si>
  <si>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</si>
  <si>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</si>
  <si>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</si>
  <si>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</si>
  <si>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</si>
  <si>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</si>
  <si>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</si>
  <si>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</si>
  <si>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</si>
  <si>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</si>
  <si>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</si>
  <si>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</si>
  <si>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</si>
  <si>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</si>
  <si>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</si>
  <si>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</si>
  <si>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</si>
  <si>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</si>
  <si>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</si>
  <si>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</si>
  <si>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</si>
  <si>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</si>
  <si>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</si>
  <si>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</si>
  <si>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</si>
  <si>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</si>
  <si>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</si>
  <si>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</si>
  <si>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</si>
  <si>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</si>
  <si>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</si>
  <si>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</si>
  <si>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</si>
  <si>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</si>
  <si>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</si>
  <si>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</si>
  <si>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</si>
  <si>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</si>
  <si>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</si>
  <si>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</si>
  <si>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</si>
  <si>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</si>
  <si>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</si>
  <si>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</si>
  <si>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</si>
  <si>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</si>
  <si>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</si>
  <si>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</si>
  <si>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</si>
  <si>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</si>
  <si>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</si>
  <si>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</si>
  <si>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</si>
  <si>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</si>
  <si>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</si>
  <si>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</si>
  <si>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</si>
  <si>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</si>
  <si>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</si>
  <si>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</si>
  <si>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</si>
  <si>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</si>
  <si>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</si>
  <si>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</si>
  <si>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</si>
  <si>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</si>
  <si>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</si>
  <si>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</si>
  <si>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</si>
  <si>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</si>
  <si>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</si>
  <si>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</si>
  <si>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</si>
  <si>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</si>
  <si>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</si>
  <si>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</si>
  <si>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</si>
  <si>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</si>
  <si>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</si>
  <si>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</si>
  <si>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</si>
  <si>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</si>
  <si>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</si>
  <si>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</si>
  <si>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</si>
  <si>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</si>
  <si>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</si>
  <si>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</si>
  <si>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</si>
  <si>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</si>
  <si>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</si>
  <si>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</si>
  <si>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</si>
  <si>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</si>
  <si>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</si>
  <si>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</si>
  <si>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</si>
  <si>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</si>
  <si>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</si>
  <si>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</si>
  <si>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</si>
  <si>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</si>
  <si>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</si>
  <si>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</si>
  <si>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</si>
  <si>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</si>
  <si>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</si>
  <si>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</si>
  <si>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</si>
  <si>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</si>
  <si>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</si>
  <si>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</si>
  <si>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</si>
  <si>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</si>
  <si>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</si>
  <si>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</si>
  <si>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</si>
  <si>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</si>
  <si>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</si>
  <si>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</si>
  <si>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</si>
  <si>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</si>
  <si>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</si>
  <si>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</si>
  <si>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</si>
  <si>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</si>
  <si>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</si>
  <si>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</si>
  <si>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</si>
  <si>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</si>
  <si>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</si>
  <si>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</si>
  <si>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</si>
  <si>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</si>
  <si>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</si>
  <si>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</si>
  <si>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</si>
  <si>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</si>
  <si>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</si>
  <si>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</si>
  <si>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</si>
  <si>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</si>
  <si>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</si>
  <si>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</si>
  <si>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</si>
  <si>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</si>
  <si>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</si>
  <si>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</si>
  <si>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</si>
  <si>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</si>
  <si>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</si>
  <si>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</si>
  <si>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</si>
  <si>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</si>
  <si>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</si>
  <si>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</si>
  <si>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</si>
  <si>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</si>
  <si>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</si>
  <si>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</si>
  <si>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</si>
  <si>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</si>
  <si>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</si>
  <si>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</si>
  <si>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</si>
  <si>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</si>
  <si>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</si>
  <si>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</si>
  <si>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</si>
  <si>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</si>
  <si>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</si>
  <si>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</si>
  <si>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</si>
  <si>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</si>
  <si>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</si>
  <si>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</si>
  <si>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</si>
  <si>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</si>
  <si>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</si>
  <si>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</si>
  <si>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</si>
  <si>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</si>
  <si>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</si>
  <si>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</si>
  <si>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</si>
  <si>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</si>
  <si>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</si>
  <si>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</si>
  <si>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</si>
  <si>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</si>
  <si>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</si>
  <si>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</si>
  <si>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</si>
  <si>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</si>
  <si>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</si>
  <si>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</si>
  <si>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</si>
  <si>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</si>
  <si>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</si>
  <si>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</si>
  <si>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</si>
  <si>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</si>
  <si>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</si>
  <si>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</si>
  <si>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</si>
  <si>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</si>
  <si>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</si>
  <si>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</si>
  <si>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</si>
  <si>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</si>
  <si>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</si>
  <si>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</si>
  <si>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</si>
  <si>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</si>
  <si>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</si>
  <si>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</si>
  <si>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</si>
  <si>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</si>
  <si>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</si>
  <si>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</si>
  <si>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</si>
  <si>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</si>
  <si>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</si>
  <si>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</si>
  <si>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</si>
  <si>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</si>
  <si>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</si>
  <si>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</si>
  <si>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</si>
  <si>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</si>
  <si>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</si>
  <si>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</si>
  <si>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</si>
  <si>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</si>
  <si>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</si>
  <si>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</si>
  <si>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</si>
  <si>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</si>
  <si>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</si>
  <si>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</si>
  <si>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</si>
  <si>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</si>
  <si>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</si>
  <si>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</si>
  <si>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</si>
  <si>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</si>
  <si>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</si>
  <si>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</si>
  <si>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</si>
  <si>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</si>
  <si>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</si>
  <si>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</si>
  <si>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</si>
  <si>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</si>
  <si>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</si>
  <si>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</si>
  <si>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</si>
  <si>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</si>
  <si>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</si>
  <si>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</si>
  <si>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</si>
  <si>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</si>
  <si>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</si>
  <si>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</si>
  <si>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</si>
  <si>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</si>
  <si>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</si>
  <si>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</si>
  <si>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</si>
  <si>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</si>
  <si>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</si>
  <si>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</si>
  <si>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</si>
  <si>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</si>
  <si>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</si>
  <si>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</si>
  <si>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</si>
  <si>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</si>
  <si>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</si>
  <si>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</si>
  <si>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</si>
  <si>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</si>
  <si>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</si>
  <si>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</si>
  <si>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</si>
  <si>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</si>
  <si>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</si>
  <si>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</si>
  <si>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</si>
  <si>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</si>
  <si>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</si>
  <si>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</si>
  <si>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</si>
  <si>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</si>
  <si>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</si>
  <si>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</si>
  <si>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</si>
  <si>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</si>
  <si>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</si>
  <si>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</si>
  <si>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</si>
  <si>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</si>
  <si>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</si>
  <si>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</si>
  <si>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</si>
  <si>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</si>
  <si>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</si>
  <si>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</si>
  <si>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</si>
  <si>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</si>
  <si>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</si>
  <si>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</si>
  <si>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</si>
  <si>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</si>
  <si>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</si>
  <si>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</si>
  <si>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</si>
  <si>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</si>
  <si>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</si>
  <si>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</si>
  <si>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</si>
  <si>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</si>
  <si>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</si>
  <si>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</si>
  <si>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</si>
  <si>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</si>
  <si>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</si>
  <si>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</si>
  <si>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</si>
  <si>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</si>
  <si>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</si>
  <si>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</si>
  <si>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</si>
  <si>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</si>
  <si>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</si>
  <si>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</si>
  <si>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</si>
  <si>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</si>
  <si>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</si>
  <si>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</si>
  <si>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</si>
  <si>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</si>
  <si>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</si>
  <si>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</si>
  <si>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</si>
  <si>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</si>
  <si>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</si>
  <si>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</si>
  <si>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</si>
  <si>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</si>
  <si>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</si>
  <si>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</si>
  <si>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</si>
  <si>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</si>
  <si>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</si>
  <si>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</si>
  <si>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</si>
  <si>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</si>
  <si>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</si>
  <si>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</si>
  <si>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</si>
  <si>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</si>
  <si>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</si>
  <si>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</si>
  <si>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</si>
  <si>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</si>
  <si>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</si>
  <si>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</si>
  <si>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</si>
  <si>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</si>
  <si>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</si>
  <si>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</si>
  <si>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</si>
  <si>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</si>
  <si>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</si>
  <si>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</si>
  <si>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</si>
  <si>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</si>
  <si>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</si>
  <si>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</si>
  <si>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</si>
  <si>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</si>
  <si>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</si>
  <si>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</si>
  <si>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</si>
  <si>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</si>
  <si>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</si>
  <si>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</si>
  <si>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</si>
  <si>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</si>
  <si>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</si>
  <si>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</si>
  <si>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</si>
  <si>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</si>
  <si>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</si>
  <si>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</si>
  <si>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</si>
  <si>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</si>
  <si>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</si>
  <si>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</si>
  <si>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</si>
  <si>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</si>
  <si>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</si>
  <si>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</si>
  <si>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</si>
  <si>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</si>
  <si>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</si>
  <si>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</si>
  <si>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</si>
  <si>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</si>
  <si>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</si>
  <si>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</si>
  <si>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</si>
  <si>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</si>
  <si>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</si>
  <si>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</si>
  <si>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</si>
  <si>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</si>
  <si>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</si>
  <si>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</si>
  <si>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</si>
  <si>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</si>
  <si>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</si>
  <si>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</si>
  <si>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</si>
  <si>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</si>
  <si>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</si>
  <si>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</si>
  <si>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</si>
  <si>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</si>
  <si>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</si>
  <si>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</si>
  <si>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</si>
  <si>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</si>
  <si>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</si>
  <si>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</si>
  <si>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</si>
  <si>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</si>
  <si>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</si>
  <si>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</si>
  <si>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</si>
  <si>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</si>
  <si>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</si>
  <si>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</si>
  <si>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</si>
  <si>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</si>
  <si>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</si>
  <si>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</si>
  <si>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</si>
  <si>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</si>
  <si>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</si>
  <si>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</si>
  <si>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</si>
  <si>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</si>
  <si>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</si>
  <si>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</si>
  <si>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</si>
  <si>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</si>
  <si>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</si>
  <si>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</si>
  <si>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</si>
  <si>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</si>
  <si>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</si>
  <si>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</si>
  <si>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</si>
  <si>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</si>
  <si>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</si>
  <si>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</si>
  <si>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</si>
  <si>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</si>
  <si>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</si>
  <si>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</si>
  <si>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</si>
  <si>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</si>
  <si>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</si>
  <si>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</si>
  <si>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</si>
  <si>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</si>
  <si>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</si>
  <si>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</si>
  <si>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</si>
  <si>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</si>
  <si>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</si>
  <si>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</si>
  <si>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</si>
  <si>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</si>
  <si>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</si>
  <si>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</si>
  <si>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</si>
  <si>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</si>
  <si>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</si>
  <si>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</si>
  <si>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</si>
  <si>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</si>
  <si>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</si>
  <si>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</si>
  <si>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</si>
  <si>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</si>
  <si>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</si>
  <si>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</si>
  <si>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</si>
  <si>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</si>
  <si>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</si>
  <si>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</si>
  <si>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</si>
  <si>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</si>
  <si>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</si>
  <si>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</si>
  <si>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</si>
  <si>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</si>
  <si>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</si>
  <si>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</si>
  <si>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</si>
  <si>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</si>
  <si>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</si>
  <si>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</si>
  <si>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</si>
  <si>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</si>
  <si>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</si>
  <si>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</si>
  <si>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</si>
  <si>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</si>
  <si>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</si>
  <si>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</si>
  <si>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</si>
  <si>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</si>
  <si>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</si>
  <si>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</si>
  <si>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</si>
  <si>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</si>
  <si>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</si>
  <si>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</si>
  <si>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</si>
  <si>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</si>
  <si>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</si>
  <si>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</si>
  <si>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</si>
  <si>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</si>
  <si>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</si>
  <si>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</si>
  <si>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</si>
  <si>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</si>
  <si>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</si>
  <si>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</si>
  <si>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</si>
  <si>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</si>
  <si>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</si>
  <si>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</si>
  <si>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</si>
  <si>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</si>
  <si>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</si>
  <si>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</si>
  <si>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</si>
  <si>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</si>
  <si>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</si>
  <si>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</si>
  <si>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</si>
  <si>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</si>
  <si>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</si>
  <si>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</si>
  <si>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</si>
  <si>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</si>
  <si>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</si>
  <si>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</si>
  <si>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</si>
  <si>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</si>
  <si>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</si>
  <si>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</si>
  <si>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</si>
  <si>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</si>
  <si>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</si>
  <si>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</si>
  <si>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</si>
  <si>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</si>
  <si>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</si>
  <si>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</si>
  <si>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</si>
  <si>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</si>
  <si>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</si>
  <si>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</si>
  <si>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</si>
  <si>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</si>
  <si>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</si>
  <si>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</si>
  <si>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</si>
  <si>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</si>
  <si>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</si>
  <si>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</si>
  <si>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</si>
  <si>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</si>
  <si>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</si>
  <si>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</si>
  <si>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</si>
  <si>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</si>
  <si>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</si>
  <si>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</si>
  <si>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</si>
  <si>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</si>
  <si>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</si>
  <si>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</si>
  <si>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</si>
  <si>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</si>
  <si>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</si>
  <si>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</si>
  <si>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</si>
  <si>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</si>
  <si>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</si>
  <si>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</si>
  <si>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</si>
  <si>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</si>
  <si>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</si>
  <si>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</si>
  <si>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</si>
  <si>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</si>
  <si>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</si>
  <si>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</si>
  <si>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</si>
  <si>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</si>
  <si>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</si>
  <si>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</si>
  <si>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</si>
  <si>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</si>
  <si>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</si>
  <si>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</si>
  <si>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</si>
  <si>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</si>
  <si>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</si>
  <si>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</si>
  <si>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</si>
  <si>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</si>
  <si>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</si>
  <si>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</si>
  <si>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</si>
  <si>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</si>
  <si>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</si>
  <si>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</si>
  <si>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</si>
  <si>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</si>
  <si>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</si>
  <si>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</si>
  <si>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</si>
  <si>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</si>
  <si>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</si>
  <si>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</si>
  <si>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</si>
  <si>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</si>
  <si>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</si>
  <si>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</si>
  <si>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</si>
  <si>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</si>
  <si>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</si>
  <si>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</si>
  <si>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</si>
  <si>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</si>
  <si>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</si>
  <si>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</si>
  <si>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</si>
  <si>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</si>
  <si>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</si>
  <si>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</si>
  <si>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</si>
  <si>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</si>
  <si>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</si>
  <si>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</si>
  <si>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</si>
  <si>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</si>
  <si>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</si>
  <si>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</si>
  <si>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</si>
  <si>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</si>
  <si>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</si>
  <si>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</si>
  <si>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</si>
  <si>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</si>
  <si>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</si>
  <si>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</si>
  <si>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</si>
  <si>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</si>
  <si>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</si>
  <si>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</si>
  <si>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</si>
  <si>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</si>
  <si>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</si>
  <si>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</si>
  <si>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</si>
  <si>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</si>
  <si>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</si>
  <si>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</si>
  <si>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</si>
  <si>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</si>
  <si>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</si>
  <si>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</si>
  <si>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</si>
  <si>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</si>
  <si>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</si>
  <si>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</si>
  <si>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</si>
  <si>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</si>
  <si>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</si>
  <si>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</si>
  <si>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</si>
  <si>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</si>
  <si>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</si>
  <si>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</si>
  <si>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</si>
  <si>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</si>
  <si>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</si>
  <si>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</si>
  <si>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</si>
  <si>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</si>
  <si>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</si>
  <si>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</si>
  <si>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</si>
  <si>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</si>
  <si>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</si>
  <si>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</si>
  <si>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</si>
  <si>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</si>
  <si>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</si>
  <si>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</si>
  <si>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</si>
  <si>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</si>
  <si>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</si>
  <si>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</si>
  <si>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</si>
  <si>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</si>
  <si>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</si>
  <si>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</si>
  <si>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</si>
  <si>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</si>
  <si>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</si>
  <si>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</si>
  <si>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</si>
  <si>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</si>
  <si>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</si>
  <si>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</si>
  <si>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</si>
  <si>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</si>
  <si>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</si>
  <si>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</si>
  <si>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</si>
  <si>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</si>
  <si>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</si>
  <si>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</si>
  <si>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</si>
  <si>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</si>
  <si>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</si>
  <si>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</si>
  <si>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</si>
  <si>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</si>
  <si>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</si>
  <si>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</si>
  <si>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</si>
  <si>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</si>
  <si>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</si>
  <si>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</si>
  <si>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</si>
  <si>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</si>
  <si>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</si>
  <si>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</si>
  <si>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</si>
  <si>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</si>
  <si>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</si>
  <si>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</si>
  <si>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</si>
  <si>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</si>
  <si>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</si>
  <si>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</si>
  <si>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</si>
  <si>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</si>
  <si>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</si>
  <si>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</si>
  <si>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</si>
  <si>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</si>
  <si>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</si>
  <si>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</si>
  <si>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</si>
  <si>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</si>
  <si>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</si>
  <si>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</si>
  <si>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</si>
  <si>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</si>
  <si>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</si>
  <si>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</si>
  <si>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</si>
  <si>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</si>
  <si>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</si>
  <si>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</si>
  <si>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</si>
  <si>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</si>
  <si>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</si>
  <si>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</si>
  <si>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</si>
  <si>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</si>
  <si>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</si>
  <si>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</si>
  <si>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</si>
  <si>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</si>
  <si>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</si>
  <si>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</si>
  <si>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</si>
  <si>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</si>
  <si>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</si>
  <si>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</si>
  <si>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</si>
  <si>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</si>
  <si>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</si>
  <si>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</si>
  <si>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</si>
  <si>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</si>
  <si>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</si>
  <si>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</si>
  <si>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</si>
  <si>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</si>
  <si>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</si>
  <si>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</si>
  <si>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</si>
  <si>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</si>
  <si>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</si>
  <si>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</si>
  <si>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</si>
  <si>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</si>
  <si>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</si>
  <si>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</si>
  <si>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</si>
  <si>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</si>
  <si>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</si>
  <si>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</si>
  <si>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</si>
  <si>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</si>
  <si>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</si>
  <si>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</si>
  <si>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</si>
  <si>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</si>
  <si>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</si>
  <si>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</si>
  <si>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</si>
  <si>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</si>
  <si>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</si>
  <si>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</si>
  <si>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</si>
  <si>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</si>
  <si>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</si>
  <si>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</si>
  <si>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</si>
  <si>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</si>
  <si>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</si>
  <si>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</si>
  <si>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</si>
  <si>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</si>
  <si>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</si>
  <si>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</si>
  <si>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</si>
  <si>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</si>
  <si>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</si>
  <si>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</si>
  <si>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</si>
  <si>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</si>
  <si>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</si>
  <si>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</si>
  <si>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</si>
  <si>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</si>
  <si>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</si>
  <si>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</si>
  <si>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</si>
  <si>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</si>
  <si>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</si>
  <si>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</si>
  <si>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</si>
  <si>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</si>
  <si>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</si>
  <si>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</si>
  <si>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</si>
  <si>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</si>
  <si>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</si>
  <si>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</si>
  <si>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</si>
  <si>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</si>
  <si>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</si>
  <si>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</si>
  <si>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</si>
  <si>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</si>
  <si>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</si>
  <si>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</si>
  <si>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</si>
  <si>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</si>
  <si>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</si>
  <si>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</si>
  <si>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</si>
  <si>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</si>
  <si>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</si>
  <si>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</si>
  <si>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</si>
  <si>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</si>
  <si>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</si>
  <si>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</si>
  <si>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</si>
  <si>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</si>
  <si>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</si>
  <si>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</si>
  <si>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</si>
  <si>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</si>
  <si>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</si>
  <si>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</si>
  <si>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</si>
  <si>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</si>
  <si>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</si>
  <si>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</si>
  <si>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</si>
  <si>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</si>
  <si>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</si>
  <si>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</si>
  <si>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</si>
  <si>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</si>
  <si>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</si>
  <si>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</si>
  <si>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</si>
  <si>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</si>
  <si>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</si>
  <si>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</si>
  <si>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</si>
  <si>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</si>
  <si>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</si>
  <si>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</si>
  <si>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</si>
  <si>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</si>
  <si>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</si>
  <si>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</si>
  <si>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</si>
  <si>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</si>
  <si>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</si>
  <si>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</si>
  <si>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</si>
  <si>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</si>
  <si>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</si>
  <si>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</si>
  <si>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</si>
  <si>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</si>
  <si>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</si>
  <si>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</si>
  <si>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</si>
  <si>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</si>
  <si>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</si>
  <si>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</si>
  <si>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</si>
  <si>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</si>
  <si>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</si>
  <si>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</si>
  <si>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</si>
  <si>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</si>
  <si>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</si>
  <si>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</si>
  <si>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</si>
  <si>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</si>
  <si>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</si>
  <si>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</si>
  <si>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</si>
  <si>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</si>
  <si>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</si>
  <si>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</si>
  <si>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</si>
  <si>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</si>
  <si>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</si>
  <si>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</si>
  <si>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</si>
  <si>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</si>
  <si>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</si>
  <si>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</si>
  <si>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</si>
  <si>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</si>
  <si>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</si>
  <si>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</si>
  <si>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</si>
  <si>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</si>
  <si>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</si>
  <si>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</si>
  <si>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</si>
  <si>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</si>
  <si>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</si>
  <si>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</si>
  <si>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</si>
  <si>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</si>
  <si>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</si>
  <si>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</si>
  <si>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</si>
  <si>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</si>
  <si>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</si>
  <si>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</si>
  <si>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</si>
  <si>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</si>
  <si>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</si>
  <si>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</si>
  <si>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</si>
  <si>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</si>
  <si>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</si>
  <si>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</si>
  <si>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</si>
  <si>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</si>
  <si>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</si>
  <si>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</si>
  <si>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</si>
  <si>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</si>
  <si>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</si>
  <si>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</si>
  <si>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</si>
  <si>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</si>
  <si>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</si>
  <si>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</si>
  <si>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</si>
  <si>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</si>
  <si>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</si>
  <si>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</si>
  <si>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</si>
  <si>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</si>
  <si>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</si>
  <si>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</si>
  <si>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</si>
  <si>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</si>
  <si>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</si>
  <si>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</si>
  <si>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</si>
  <si>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</si>
  <si>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</si>
  <si>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</si>
  <si>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</si>
  <si>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</si>
  <si>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</si>
  <si>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</si>
  <si>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</si>
  <si>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</si>
  <si>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</si>
  <si>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</si>
  <si>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</si>
  <si>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</si>
  <si>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</si>
  <si>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</si>
  <si>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</si>
  <si>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</si>
  <si>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</si>
  <si>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</si>
  <si>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</si>
  <si>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</si>
  <si>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</si>
  <si>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</si>
  <si>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</si>
  <si>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</si>
  <si>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</si>
  <si>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</si>
  <si>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</si>
  <si>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</si>
  <si>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</si>
  <si>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</si>
  <si>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</si>
  <si>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</si>
  <si>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</si>
  <si>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</si>
  <si>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</si>
  <si>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</si>
  <si>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</si>
  <si>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</si>
  <si>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</si>
  <si>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</si>
  <si>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</si>
  <si>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</si>
  <si>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</si>
  <si>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</si>
  <si>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</si>
  <si>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</si>
  <si>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</si>
  <si>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</si>
  <si>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</si>
  <si>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</si>
  <si>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</si>
  <si>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</si>
  <si>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</si>
  <si>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</si>
  <si>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</si>
  <si>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</si>
  <si>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</si>
  <si>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</si>
  <si>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</si>
  <si>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</si>
  <si>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</si>
  <si>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</si>
  <si>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</si>
  <si>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</si>
  <si>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</si>
  <si>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</si>
  <si>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</si>
  <si>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</si>
  <si>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</si>
  <si>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</si>
  <si>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</si>
  <si>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</si>
  <si>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</si>
  <si>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</si>
  <si>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</si>
  <si>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</si>
  <si>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</si>
  <si>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</si>
  <si>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</si>
  <si>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</si>
  <si>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</si>
  <si>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</si>
  <si>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</si>
  <si>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</si>
  <si>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</si>
  <si>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</si>
  <si>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</si>
  <si>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</si>
  <si>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</si>
  <si>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</si>
  <si>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</si>
  <si>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</si>
  <si>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</si>
  <si>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</si>
  <si>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</si>
  <si>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</si>
  <si>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</si>
  <si>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</si>
  <si>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</si>
  <si>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</si>
  <si>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</si>
  <si>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</si>
  <si>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</si>
  <si>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</si>
  <si>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</si>
  <si>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</si>
  <si>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</si>
  <si>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</si>
  <si>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</si>
  <si>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</si>
  <si>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</si>
  <si>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</si>
  <si>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</si>
  <si>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</si>
  <si>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</si>
  <si>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</si>
  <si>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</si>
  <si>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</si>
  <si>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</si>
  <si>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</si>
  <si>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</si>
  <si>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</si>
  <si>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</si>
  <si>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</si>
  <si>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</si>
  <si>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</si>
  <si>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</si>
  <si>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</si>
  <si>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</si>
  <si>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</si>
  <si>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</si>
  <si>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</si>
  <si>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</si>
  <si>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</si>
  <si>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</si>
  <si>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</si>
  <si>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</si>
  <si>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</si>
  <si>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</si>
  <si>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</si>
  <si>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</si>
  <si>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</si>
  <si>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</si>
  <si>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</si>
  <si>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</si>
  <si>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</si>
  <si>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</si>
  <si>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</si>
  <si>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</si>
  <si>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</si>
  <si>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</si>
  <si>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</si>
  <si>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</si>
  <si>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</si>
  <si>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</si>
  <si>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</si>
  <si>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</si>
  <si>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</si>
  <si>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</si>
  <si>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</si>
  <si>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</si>
  <si>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</si>
  <si>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</si>
  <si>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</si>
  <si>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</si>
  <si>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</si>
  <si>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</si>
  <si>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</si>
  <si>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</si>
  <si>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</si>
  <si>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</si>
  <si>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</si>
  <si>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</si>
  <si>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</si>
  <si>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</si>
  <si>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</si>
  <si>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</si>
  <si>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</si>
  <si>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</si>
  <si>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</si>
  <si>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</si>
  <si>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</si>
  <si>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</si>
  <si>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</si>
  <si>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</si>
  <si>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</si>
  <si>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</si>
  <si>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</si>
  <si>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</si>
  <si>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</si>
  <si>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</si>
  <si>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</si>
  <si>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</si>
  <si>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</si>
  <si>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</si>
  <si>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</si>
  <si>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</si>
  <si>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</si>
  <si>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</si>
  <si>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</si>
  <si>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</si>
  <si>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</si>
  <si>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</si>
  <si>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</si>
  <si>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</si>
  <si>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</si>
  <si>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</si>
  <si>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</si>
  <si>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</si>
  <si>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</si>
  <si>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</si>
  <si>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</si>
  <si>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</si>
  <si>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</si>
  <si>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</si>
  <si>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</si>
  <si>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</si>
  <si>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</si>
  <si>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</si>
  <si>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</si>
  <si>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</si>
  <si>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</si>
  <si>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</si>
  <si>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</si>
  <si>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</si>
  <si>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</si>
  <si>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</si>
  <si>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</si>
  <si>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</si>
  <si>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</si>
  <si>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</si>
  <si>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</si>
  <si>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</si>
  <si>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</si>
  <si>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</si>
  <si>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</si>
  <si>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</si>
  <si>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</si>
  <si>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</si>
  <si>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</si>
  <si>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</si>
  <si>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</si>
  <si>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</si>
  <si>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</si>
  <si>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</si>
  <si>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</si>
  <si>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</si>
  <si>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</si>
  <si>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</si>
  <si>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</si>
  <si>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</si>
  <si>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</si>
  <si>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</si>
  <si>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</si>
  <si>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</si>
  <si>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</si>
  <si>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</si>
  <si>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</si>
  <si>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</si>
  <si>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</si>
  <si>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</si>
  <si>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</si>
  <si>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</si>
  <si>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</si>
  <si>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</si>
  <si>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</si>
  <si>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</si>
  <si>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</si>
  <si>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</si>
  <si>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</si>
  <si>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</si>
  <si>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</si>
  <si>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</si>
  <si>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</si>
  <si>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</si>
  <si>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</si>
  <si>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</si>
  <si>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</si>
  <si>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</si>
  <si>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</si>
  <si>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</si>
  <si>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</si>
  <si>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</si>
  <si>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</si>
  <si>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</si>
  <si>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</si>
  <si>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</si>
  <si>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</si>
  <si>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</si>
  <si>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</si>
  <si>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</si>
  <si>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</si>
  <si>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</si>
  <si>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</si>
  <si>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</si>
  <si>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</si>
  <si>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</si>
  <si>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</si>
  <si>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</si>
  <si>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</si>
  <si>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</si>
  <si>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</si>
  <si>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</si>
  <si>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</si>
  <si>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</si>
  <si>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</si>
  <si>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</si>
  <si>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</si>
  <si>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</si>
  <si>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</si>
  <si>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</si>
  <si>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</si>
  <si>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</si>
  <si>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</si>
  <si>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</si>
  <si>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</si>
  <si>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</si>
  <si>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</si>
  <si>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</si>
  <si>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</si>
  <si>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</si>
  <si>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</si>
  <si>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</si>
  <si>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</si>
  <si>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</si>
  <si>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</si>
  <si>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</si>
  <si>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</si>
  <si>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</si>
  <si>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</si>
  <si>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</si>
  <si>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</si>
  <si>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</si>
  <si>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</si>
  <si>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</si>
  <si>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</si>
  <si>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</si>
  <si>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</si>
  <si>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</si>
  <si>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</si>
  <si>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</si>
  <si>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</si>
  <si>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</si>
  <si>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</si>
  <si>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</si>
  <si>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</si>
  <si>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</si>
  <si>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</si>
  <si>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</si>
  <si>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</si>
  <si>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</si>
  <si>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</si>
  <si>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</si>
  <si>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</si>
  <si>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</si>
  <si>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</si>
  <si>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</si>
  <si>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</si>
  <si>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</si>
  <si>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</si>
  <si>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</si>
  <si>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</si>
  <si>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</si>
  <si>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</si>
  <si>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</si>
  <si>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</si>
  <si>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</si>
  <si>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</si>
  <si>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</si>
  <si>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</si>
  <si>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</si>
  <si>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</si>
  <si>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</si>
  <si>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</si>
  <si>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</si>
  <si>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</si>
  <si>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</si>
  <si>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</si>
  <si>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</si>
  <si>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</si>
  <si>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</si>
  <si>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</si>
  <si>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</si>
  <si>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</si>
  <si>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</si>
  <si>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</si>
  <si>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</si>
  <si>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</si>
  <si>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</si>
  <si>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</si>
  <si>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</si>
  <si>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</si>
  <si>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</si>
  <si>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</si>
  <si>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</si>
  <si>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</si>
  <si>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</si>
  <si>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</si>
  <si>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</si>
  <si>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</si>
  <si>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</si>
  <si>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</si>
  <si>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</si>
  <si>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</si>
  <si>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</si>
  <si>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</si>
  <si>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</si>
  <si>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</si>
  <si>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</si>
  <si>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</si>
  <si>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</si>
  <si>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</si>
  <si>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</si>
  <si>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</si>
  <si>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</si>
  <si>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</si>
  <si>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</si>
  <si>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</si>
  <si>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</si>
  <si>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</si>
  <si>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</si>
  <si>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</si>
  <si>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</si>
  <si>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</si>
  <si>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</si>
  <si>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</si>
  <si>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</si>
  <si>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</si>
  <si>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</si>
  <si>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</si>
  <si>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</si>
  <si>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</si>
  <si>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</si>
  <si>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</si>
  <si>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</si>
  <si>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</si>
  <si>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</si>
  <si>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</si>
  <si>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</si>
  <si>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</si>
  <si>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</si>
  <si>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</si>
  <si>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</si>
  <si>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</si>
  <si>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</si>
  <si>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</si>
  <si>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</si>
  <si>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</si>
  <si>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</si>
  <si>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</si>
  <si>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</si>
  <si>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</si>
  <si>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</si>
  <si>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</si>
  <si>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</si>
  <si>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</si>
  <si>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</si>
  <si>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</si>
  <si>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</si>
  <si>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</si>
  <si>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</si>
  <si>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</si>
  <si>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</si>
  <si>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</si>
  <si>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</si>
  <si>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</si>
  <si>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</si>
  <si>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</si>
  <si>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</si>
  <si>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</si>
  <si>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</si>
  <si>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</si>
  <si>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</si>
  <si>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</si>
  <si>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</si>
  <si>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</si>
  <si>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</si>
  <si>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</si>
  <si>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</si>
  <si>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</si>
  <si>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</si>
  <si>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</si>
  <si>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</si>
  <si>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</si>
  <si>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</si>
  <si>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</si>
  <si>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</si>
  <si>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</si>
  <si>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</si>
  <si>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</si>
  <si>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</si>
  <si>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</si>
  <si>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</si>
  <si>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</si>
  <si>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</si>
  <si>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</si>
  <si>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</si>
  <si>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</si>
  <si>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</si>
  <si>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</si>
  <si>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</si>
  <si>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</si>
  <si>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</si>
  <si>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</si>
  <si>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</si>
  <si>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</si>
  <si>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</si>
  <si>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</si>
  <si>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</si>
  <si>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</si>
  <si>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</si>
  <si>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</si>
  <si>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</si>
  <si>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</si>
  <si>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</si>
  <si>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</si>
  <si>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</si>
  <si>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</si>
  <si>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</si>
  <si>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</si>
  <si>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</si>
  <si>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</si>
  <si>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</si>
  <si>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</si>
  <si>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</si>
  <si>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</si>
  <si>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</si>
  <si>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</si>
  <si>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</si>
  <si>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</si>
  <si>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</si>
  <si>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</si>
  <si>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</si>
  <si>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</si>
  <si>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</si>
  <si>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</si>
  <si>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</si>
  <si>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</si>
  <si>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</si>
  <si>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</si>
  <si>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</si>
  <si>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</si>
  <si>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</si>
  <si>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</si>
  <si>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</si>
  <si>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</si>
  <si>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</si>
  <si>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</si>
  <si>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</si>
  <si>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</si>
  <si>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</si>
  <si>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</si>
  <si>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</si>
  <si>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</si>
  <si>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</si>
  <si>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</si>
  <si>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</si>
  <si>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</si>
  <si>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</si>
  <si>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</si>
  <si>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</si>
  <si>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</si>
  <si>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</si>
  <si>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</si>
  <si>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</si>
  <si>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</si>
  <si>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</si>
  <si>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</si>
  <si>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</si>
  <si>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</si>
  <si>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</si>
  <si>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</si>
  <si>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</si>
  <si>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</si>
  <si>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</si>
  <si>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</si>
  <si>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</si>
  <si>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</si>
  <si>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</si>
  <si>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</si>
  <si>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</si>
  <si>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</si>
  <si>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</si>
  <si>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</si>
  <si>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</si>
  <si>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</si>
  <si>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</si>
  <si>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</si>
  <si>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</si>
  <si>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</si>
  <si>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</si>
  <si>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</si>
  <si>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</si>
  <si>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</si>
  <si>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</si>
  <si>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</si>
  <si>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</si>
  <si>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</si>
  <si>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</si>
  <si>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</si>
  <si>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</si>
  <si>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</si>
  <si>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</si>
  <si>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</si>
  <si>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</si>
  <si>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</si>
  <si>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</si>
  <si>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</si>
  <si>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</si>
  <si>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</si>
  <si>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</si>
  <si>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</si>
  <si>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</si>
  <si>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</si>
  <si>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</si>
  <si>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</si>
  <si>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</si>
  <si>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</si>
  <si>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</si>
  <si>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</si>
  <si>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</si>
  <si>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</si>
  <si>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</si>
  <si>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</si>
  <si>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</si>
  <si>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</si>
  <si>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</si>
  <si>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</si>
  <si>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</si>
  <si>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</si>
  <si>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</si>
  <si>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</si>
  <si>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</si>
  <si>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</si>
  <si>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</si>
  <si>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</si>
  <si>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</si>
  <si>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</si>
  <si>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</si>
  <si>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</si>
  <si>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</si>
  <si>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</si>
  <si>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</si>
  <si>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</si>
  <si>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</si>
  <si>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</si>
  <si>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</si>
  <si>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</si>
  <si>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</si>
  <si>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</si>
  <si>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</si>
  <si>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</si>
  <si>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</si>
  <si>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</si>
  <si>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</si>
  <si>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</si>
  <si>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</si>
  <si>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</si>
  <si>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</si>
  <si>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</si>
  <si>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</si>
  <si>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</si>
  <si>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</si>
  <si>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</si>
  <si>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</si>
  <si>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</si>
  <si>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</si>
  <si>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</si>
  <si>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</si>
  <si>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</si>
  <si>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</si>
  <si>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</si>
  <si>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</si>
  <si>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</si>
  <si>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</si>
  <si>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</si>
  <si>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</si>
  <si>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</si>
  <si>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</si>
  <si>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</si>
  <si>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</si>
  <si>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</si>
  <si>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</si>
  <si>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</si>
  <si>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</si>
  <si>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</si>
  <si>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</si>
  <si>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</si>
  <si>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</si>
  <si>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</si>
  <si>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</si>
  <si>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</si>
  <si>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</si>
  <si>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</si>
  <si>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</si>
  <si>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</si>
  <si>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</si>
  <si>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</si>
  <si>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</si>
  <si>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</si>
  <si>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</si>
  <si>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</si>
  <si>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</si>
  <si>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</si>
  <si>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</si>
  <si>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</si>
  <si>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</si>
  <si>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</si>
  <si>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</si>
  <si>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</si>
  <si>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</si>
  <si>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</si>
  <si>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</si>
  <si>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</si>
  <si>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</si>
  <si>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</si>
  <si>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</si>
  <si>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</si>
  <si>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</si>
  <si>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</si>
  <si>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</si>
  <si>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</si>
  <si>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</si>
  <si>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</si>
  <si>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</si>
  <si>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</si>
  <si>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</si>
  <si>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</si>
  <si>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</si>
  <si>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</si>
  <si>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</si>
  <si>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</si>
  <si>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</si>
  <si>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</si>
  <si>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</si>
  <si>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</si>
  <si>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</si>
  <si>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</si>
  <si>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</si>
  <si>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</si>
  <si>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</si>
  <si>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</si>
  <si>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</si>
  <si>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</si>
  <si>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</si>
  <si>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</si>
  <si>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</si>
  <si>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</si>
  <si>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</si>
  <si>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</si>
  <si>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</si>
  <si>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</si>
  <si>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</si>
  <si>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</si>
  <si>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</si>
  <si>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</si>
  <si>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</si>
  <si>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</si>
  <si>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</si>
  <si>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</si>
  <si>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</si>
  <si>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</si>
  <si>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</si>
  <si>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</si>
  <si>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</si>
  <si>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</si>
  <si>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</si>
  <si>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</si>
  <si>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</si>
  <si>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</si>
  <si>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</si>
  <si>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</si>
  <si>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</si>
  <si>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</si>
  <si>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</si>
  <si>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</si>
  <si>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</si>
  <si>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</si>
  <si>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</si>
  <si>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</si>
  <si>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</si>
  <si>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</si>
  <si>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</si>
  <si>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</si>
  <si>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</si>
  <si>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</si>
  <si>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</si>
  <si>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</si>
  <si>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</si>
  <si>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</si>
  <si>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</si>
  <si>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</si>
  <si>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</si>
  <si>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</si>
  <si>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</si>
  <si>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</si>
  <si>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</si>
  <si>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</si>
  <si>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</si>
  <si>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</si>
  <si>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</si>
  <si>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</si>
  <si>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</si>
  <si>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</si>
  <si>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</si>
  <si>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</si>
  <si>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</si>
  <si>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</si>
  <si>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</si>
  <si>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</si>
  <si>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</si>
  <si>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</si>
  <si>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</si>
  <si>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</si>
  <si>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</si>
  <si>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</si>
  <si>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</si>
  <si>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</si>
  <si>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</si>
  <si>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</si>
  <si>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</si>
  <si>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</si>
  <si>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</si>
  <si>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</si>
  <si>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</si>
  <si>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</si>
  <si>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</si>
  <si>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</si>
  <si>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</si>
  <si>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</si>
  <si>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</si>
  <si>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</si>
  <si>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</si>
  <si>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</si>
  <si>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</si>
  <si>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</si>
  <si>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</si>
  <si>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</si>
  <si>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</si>
  <si>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</si>
  <si>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</si>
  <si>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</si>
  <si>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</si>
  <si>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</si>
  <si>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</si>
  <si>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</si>
  <si>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</si>
  <si>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</si>
  <si>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</si>
  <si>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</si>
  <si>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</si>
  <si>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</si>
  <si>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</si>
  <si>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</si>
  <si>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</si>
  <si>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</si>
  <si>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</si>
  <si>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</si>
  <si>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</si>
  <si>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</si>
  <si>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</si>
  <si>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</si>
  <si>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</si>
  <si>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</si>
  <si>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</si>
  <si>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</si>
  <si>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</si>
  <si>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</si>
  <si>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</si>
  <si>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</si>
  <si>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</si>
  <si>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</si>
  <si>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</si>
  <si>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</si>
  <si>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</si>
  <si>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</si>
  <si>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</si>
  <si>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</si>
  <si>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</si>
  <si>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</si>
  <si>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</si>
  <si>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</si>
  <si>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</si>
  <si>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</si>
  <si>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</si>
  <si>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</si>
  <si>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</si>
  <si>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</si>
  <si>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</si>
  <si>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</si>
  <si>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</si>
  <si>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</si>
  <si>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</si>
  <si>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</si>
  <si>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</si>
  <si>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</si>
  <si>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</si>
  <si>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</si>
  <si>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</si>
  <si>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</si>
  <si>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</si>
  <si>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</si>
  <si>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</si>
  <si>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</si>
  <si>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</si>
  <si>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</si>
  <si>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</si>
  <si>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</si>
  <si>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</si>
  <si>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</si>
  <si>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</si>
  <si>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</si>
  <si>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</si>
  <si>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</si>
  <si>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</si>
  <si>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</si>
  <si>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</si>
  <si>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</si>
  <si>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</si>
  <si>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</si>
  <si>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</si>
  <si>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</si>
  <si>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</si>
  <si>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</si>
  <si>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</si>
  <si>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</si>
  <si>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</si>
  <si>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</si>
  <si>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</si>
  <si>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</si>
  <si>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</si>
  <si>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</si>
  <si>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</si>
  <si>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</si>
  <si>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</si>
  <si>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</si>
  <si>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</si>
  <si>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</si>
  <si>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</si>
  <si>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</si>
  <si>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</si>
  <si>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</si>
  <si>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</si>
  <si>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</si>
  <si>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</si>
  <si>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</si>
  <si>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</si>
  <si>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</si>
  <si>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</si>
  <si>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</si>
  <si>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</si>
  <si>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</si>
  <si>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</si>
  <si>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</si>
  <si>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</si>
  <si>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</si>
  <si>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</si>
  <si>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</si>
  <si>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</si>
  <si>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</si>
  <si>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</si>
  <si>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</si>
  <si>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</si>
  <si>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</si>
  <si>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</si>
  <si>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</si>
  <si>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</si>
  <si>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</si>
  <si>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</si>
  <si>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</si>
  <si>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</si>
  <si>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</si>
  <si>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</si>
  <si>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</si>
  <si>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</si>
  <si>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</si>
  <si>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</si>
  <si>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</si>
  <si>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</si>
  <si>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</si>
  <si>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</si>
  <si>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</si>
  <si>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</si>
  <si>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</si>
  <si>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</si>
  <si>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</si>
  <si>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</si>
  <si>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</si>
  <si>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</si>
  <si>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</si>
  <si>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</si>
  <si>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</si>
  <si>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</si>
  <si>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</si>
  <si>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</si>
  <si>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</si>
  <si>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</si>
  <si>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</si>
  <si>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</si>
  <si>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</si>
  <si>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</si>
  <si>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</si>
  <si>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</si>
  <si>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</si>
  <si>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</si>
  <si>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</si>
  <si>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</si>
  <si>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</si>
  <si>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</si>
  <si>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</si>
  <si>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</si>
  <si>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</si>
  <si>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</si>
  <si>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</si>
  <si>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</si>
  <si>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</si>
  <si>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</si>
  <si>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</si>
  <si>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</si>
  <si>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</si>
  <si>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</si>
  <si>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</si>
  <si>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</si>
  <si>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</si>
  <si>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</si>
  <si>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</si>
  <si>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</si>
  <si>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</si>
  <si>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</si>
  <si>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</si>
  <si>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</si>
  <si>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</si>
  <si>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</si>
  <si>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</si>
  <si>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</si>
  <si>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</si>
  <si>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</si>
  <si>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</si>
  <si>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</si>
  <si>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</si>
  <si>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</si>
  <si>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</si>
  <si>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</si>
  <si>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</si>
  <si>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</si>
  <si>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</si>
  <si>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</si>
  <si>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</si>
  <si>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</si>
  <si>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</si>
  <si>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</si>
  <si>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</si>
  <si>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</si>
  <si>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</si>
  <si>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</si>
  <si>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</si>
  <si>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</si>
  <si>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</si>
  <si>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</si>
  <si>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</si>
  <si>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</si>
  <si>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</si>
  <si>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</si>
  <si>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</si>
  <si>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</si>
  <si>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</si>
  <si>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</si>
  <si>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</si>
  <si>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</si>
  <si>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</si>
  <si>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</si>
  <si>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</si>
  <si>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</si>
  <si>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</si>
  <si>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</si>
  <si>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</si>
  <si>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</si>
  <si>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</si>
  <si>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</si>
  <si>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</si>
  <si>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</si>
  <si>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</si>
  <si>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</si>
  <si>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</si>
  <si>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</si>
  <si>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</si>
  <si>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</si>
  <si>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</si>
  <si>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</si>
  <si>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</si>
  <si>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</si>
  <si>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</si>
  <si>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</si>
  <si>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</si>
  <si>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</si>
  <si>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</si>
  <si>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</si>
  <si>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</si>
  <si>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</si>
  <si>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</si>
  <si>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</si>
  <si>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</si>
  <si>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</si>
  <si>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</si>
  <si>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</si>
  <si>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</si>
  <si>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</si>
  <si>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</si>
  <si>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</si>
  <si>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</si>
  <si>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</si>
  <si>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</si>
  <si>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</si>
  <si>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</si>
  <si>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</si>
  <si>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</si>
  <si>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</si>
  <si>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</si>
  <si>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</si>
  <si>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</si>
  <si>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</si>
  <si>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</si>
  <si>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</si>
  <si>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</si>
  <si>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</si>
  <si>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</si>
  <si>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</si>
  <si>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</si>
  <si>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</si>
  <si>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</si>
  <si>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</si>
  <si>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</si>
  <si>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</si>
  <si>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</si>
  <si>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</si>
  <si>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</si>
  <si>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</si>
  <si>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</si>
  <si>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</si>
  <si>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</si>
  <si>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</si>
  <si>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</si>
  <si>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</si>
  <si>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</si>
  <si>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</si>
  <si>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</si>
  <si>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</si>
  <si>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</si>
  <si>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</si>
  <si>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</si>
  <si>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</si>
  <si>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</si>
  <si>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</si>
  <si>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</si>
  <si>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</si>
  <si>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</si>
  <si>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</si>
  <si>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</si>
  <si>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</si>
  <si>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</si>
  <si>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</si>
  <si>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</si>
  <si>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</si>
  <si>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</si>
  <si>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</si>
  <si>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</si>
  <si>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</si>
  <si>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</si>
  <si>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</si>
  <si>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</si>
  <si>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</si>
  <si>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</si>
  <si>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</si>
  <si>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</si>
  <si>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</si>
  <si>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</si>
  <si>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</si>
  <si>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</si>
  <si>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</si>
  <si>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</si>
  <si>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</si>
  <si>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</si>
  <si>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</si>
  <si>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</si>
  <si>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</si>
  <si>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</si>
  <si>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</si>
  <si>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</si>
  <si>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</si>
  <si>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</si>
  <si>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</si>
  <si>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</si>
  <si>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</si>
  <si>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</si>
  <si>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</si>
  <si>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</si>
  <si>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</si>
  <si>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</si>
  <si>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</si>
  <si>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</si>
  <si>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</si>
  <si>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</si>
  <si>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</si>
  <si>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</si>
  <si>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</si>
  <si>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</si>
  <si>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</si>
  <si>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</si>
  <si>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</si>
  <si>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</si>
  <si>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</si>
  <si>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</si>
  <si>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</si>
  <si>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</si>
  <si>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</si>
  <si>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</si>
  <si>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</si>
  <si>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</si>
  <si>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</si>
  <si>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</si>
  <si>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</si>
  <si>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</si>
  <si>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</si>
  <si>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</si>
  <si>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</si>
  <si>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</si>
  <si>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</si>
  <si>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</si>
  <si>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</si>
  <si>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</si>
  <si>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</si>
  <si>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</si>
  <si>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</si>
  <si>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</si>
  <si>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</si>
  <si>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</si>
  <si>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</si>
  <si>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</si>
  <si>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</si>
  <si>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</si>
  <si>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</si>
  <si>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</si>
  <si>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</si>
  <si>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</si>
  <si>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</si>
  <si>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</si>
  <si>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</si>
  <si>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</si>
  <si>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</si>
  <si>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</si>
  <si>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</si>
  <si>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</si>
  <si>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</si>
  <si>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</si>
  <si>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</si>
  <si>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</si>
  <si>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</si>
  <si>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</si>
  <si>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</si>
  <si>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</si>
  <si>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</si>
  <si>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</si>
  <si>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</si>
  <si>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</si>
  <si>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</si>
  <si>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</si>
  <si>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</si>
  <si>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</si>
  <si>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</si>
  <si>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</si>
  <si>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</si>
  <si>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</si>
  <si>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</si>
  <si>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</si>
  <si>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</si>
  <si>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</si>
  <si>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</si>
  <si>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</si>
  <si>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</si>
  <si>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</si>
  <si>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</si>
  <si>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</si>
  <si>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</si>
  <si>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</si>
  <si>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</si>
  <si>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</si>
  <si>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</si>
  <si>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</si>
  <si>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</si>
  <si>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</si>
  <si>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</si>
  <si>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</si>
  <si>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</si>
  <si>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</si>
  <si>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</si>
  <si>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</si>
  <si>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</si>
  <si>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</si>
  <si>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</si>
  <si>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</si>
  <si>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</si>
  <si>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</si>
  <si>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</si>
  <si>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</si>
  <si>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</si>
  <si>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</si>
  <si>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</si>
  <si>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</si>
  <si>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</si>
  <si>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</si>
  <si>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</si>
  <si>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</si>
  <si>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</si>
  <si>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</si>
  <si>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</si>
  <si>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</si>
  <si>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</si>
  <si>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</si>
  <si>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</si>
  <si>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</si>
  <si>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</si>
  <si>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</si>
  <si>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</si>
  <si>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</si>
  <si>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</si>
  <si>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</si>
  <si>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</si>
  <si>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</si>
  <si>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</si>
  <si>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</si>
  <si>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</si>
  <si>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</si>
  <si>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</si>
  <si>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</si>
  <si>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</si>
  <si>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</si>
  <si>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</si>
  <si>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</si>
  <si>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</si>
  <si>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</si>
  <si>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</si>
  <si>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</si>
  <si>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</si>
  <si>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</si>
  <si>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</si>
  <si>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</si>
  <si>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</si>
  <si>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</si>
  <si>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</si>
  <si>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</si>
  <si>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</si>
  <si>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</si>
  <si>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</si>
  <si>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</si>
  <si>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</si>
  <si>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</si>
  <si>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</si>
  <si>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</si>
  <si>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</si>
  <si>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</si>
  <si>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</si>
  <si>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</si>
  <si>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</si>
  <si>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</si>
  <si>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</si>
  <si>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</si>
  <si>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</si>
  <si>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</si>
  <si>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</si>
  <si>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</si>
  <si>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</si>
  <si>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</si>
  <si>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</si>
  <si>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</si>
  <si>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</si>
  <si>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</si>
  <si>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</si>
  <si>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</si>
  <si>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</si>
  <si>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</si>
  <si>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</si>
  <si>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</si>
  <si>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</si>
  <si>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</si>
  <si>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</si>
  <si>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</si>
  <si>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</si>
  <si>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</si>
  <si>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</si>
  <si>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</si>
  <si>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</si>
  <si>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</si>
  <si>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</si>
  <si>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</si>
  <si>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</si>
  <si>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</si>
  <si>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</si>
  <si>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</si>
  <si>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</si>
  <si>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</si>
  <si>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</si>
  <si>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</si>
  <si>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</si>
  <si>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</si>
  <si>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</si>
  <si>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</si>
  <si>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</si>
  <si>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</si>
  <si>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</si>
  <si>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</si>
  <si>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</si>
  <si>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</si>
  <si>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</si>
  <si>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</si>
  <si>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</si>
  <si>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</si>
  <si>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</si>
  <si>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</si>
  <si>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</si>
  <si>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</si>
  <si>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</si>
  <si>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</si>
  <si>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</si>
  <si>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</si>
  <si>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</si>
  <si>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</si>
  <si>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</si>
  <si>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</si>
  <si>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</si>
  <si>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</si>
  <si>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</si>
  <si>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</si>
  <si>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</si>
  <si>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</si>
  <si>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</si>
  <si>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</si>
  <si>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</si>
  <si>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</si>
  <si>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</si>
  <si>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</si>
  <si>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</si>
  <si>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</si>
  <si>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</si>
  <si>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</si>
  <si>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</si>
  <si>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</si>
  <si>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</si>
  <si>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</si>
  <si>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</si>
  <si>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</si>
  <si>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</si>
  <si>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</si>
  <si>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</si>
  <si>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</si>
  <si>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</si>
  <si>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</si>
  <si>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</si>
  <si>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</si>
  <si>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</si>
  <si>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</si>
  <si>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</si>
  <si>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</si>
  <si>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</si>
  <si>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</si>
  <si>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</si>
  <si>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</si>
  <si>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</si>
  <si>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</si>
  <si>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</si>
  <si>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</si>
  <si>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</si>
  <si>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</si>
  <si>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</si>
  <si>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</si>
  <si>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</si>
  <si>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</si>
  <si>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</si>
  <si>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</si>
  <si>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</si>
  <si>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</si>
  <si>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</si>
  <si>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</si>
  <si>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</si>
  <si>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</si>
  <si>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</si>
  <si>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</si>
  <si>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</si>
  <si>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</si>
  <si>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</si>
  <si>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</si>
  <si>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</si>
  <si>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</si>
  <si>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</si>
  <si>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</si>
  <si>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</si>
  <si>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</si>
  <si>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</si>
  <si>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</si>
  <si>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</si>
  <si>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</si>
  <si>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</si>
  <si>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</si>
  <si>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</si>
  <si>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</si>
  <si>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</si>
  <si>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</si>
  <si>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</si>
  <si>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</si>
  <si>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</si>
  <si>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</si>
  <si>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</si>
  <si>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</si>
  <si>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</si>
  <si>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</si>
  <si>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</si>
  <si>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</si>
  <si>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</si>
  <si>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</si>
  <si>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</si>
  <si>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</si>
  <si>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</si>
  <si>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</si>
  <si>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</si>
  <si>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</si>
  <si>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</si>
  <si>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</si>
  <si>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</si>
  <si>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</si>
  <si>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</si>
  <si>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</si>
  <si>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</si>
  <si>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</si>
  <si>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</si>
  <si>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</si>
  <si>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</si>
  <si>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</si>
  <si>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</si>
  <si>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</si>
  <si>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</si>
  <si>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</si>
  <si>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</si>
  <si>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</si>
  <si>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</si>
  <si>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</si>
  <si>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</si>
  <si>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</si>
  <si>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</si>
  <si>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</si>
  <si>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</si>
  <si>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</si>
  <si>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</si>
  <si>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</si>
  <si>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</si>
  <si>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</si>
  <si>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</si>
  <si>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</si>
  <si>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</si>
  <si>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</si>
  <si>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</si>
  <si>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</si>
  <si>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</si>
  <si>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</si>
  <si>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</si>
  <si>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</si>
  <si>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</si>
  <si>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</si>
  <si>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</si>
  <si>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</si>
  <si>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</si>
  <si>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</si>
  <si>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</si>
  <si>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</si>
  <si>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</si>
  <si>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</si>
  <si>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</si>
  <si>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</si>
  <si>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</si>
  <si>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</si>
  <si>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</si>
  <si>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</si>
  <si>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</si>
  <si>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</si>
  <si>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</si>
  <si>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</si>
  <si>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</si>
  <si>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</si>
  <si>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</si>
  <si>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</si>
  <si>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</si>
  <si>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</si>
  <si>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</si>
  <si>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</si>
  <si>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</si>
  <si>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</si>
  <si>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</si>
  <si>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</si>
  <si>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</si>
  <si>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</si>
  <si>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</si>
  <si>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</si>
  <si>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</si>
  <si>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</si>
  <si>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</si>
  <si>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</si>
  <si>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</si>
  <si>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</si>
  <si>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</si>
  <si>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</si>
  <si>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</si>
  <si>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</si>
  <si>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</si>
  <si>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</si>
  <si>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</si>
  <si>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</si>
  <si>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</si>
  <si>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</si>
  <si>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</si>
  <si>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</si>
  <si>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</si>
  <si>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</si>
  <si>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</si>
  <si>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</si>
  <si>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</si>
  <si>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</si>
  <si>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</si>
  <si>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</si>
  <si>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</si>
  <si>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</si>
  <si>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</si>
  <si>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</si>
  <si>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</si>
  <si>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</si>
  <si>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</si>
  <si>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</si>
  <si>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</si>
  <si>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</si>
  <si>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</si>
  <si>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</si>
  <si>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</si>
  <si>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</si>
  <si>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</si>
  <si>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</si>
  <si>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</si>
  <si>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</si>
  <si>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</si>
  <si>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</si>
  <si>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</si>
  <si>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</si>
  <si>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</si>
  <si>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</si>
  <si>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</si>
  <si>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</si>
  <si>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</si>
  <si>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</si>
  <si>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</si>
  <si>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</si>
  <si>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</si>
  <si>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</si>
  <si>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</si>
  <si>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</si>
  <si>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</si>
  <si>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</si>
  <si>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</si>
  <si>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</si>
  <si>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</si>
  <si>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</si>
  <si>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</si>
  <si>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</si>
  <si>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</si>
  <si>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</si>
  <si>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</si>
  <si>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</si>
  <si>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</si>
  <si>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</si>
  <si>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</si>
  <si>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</si>
  <si>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</si>
  <si>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</si>
  <si>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</si>
  <si>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</si>
  <si>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</si>
  <si>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</si>
  <si>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</si>
  <si>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</si>
  <si>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</si>
  <si>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</si>
  <si>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</si>
  <si>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</si>
  <si>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</si>
  <si>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</si>
  <si>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</si>
  <si>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</si>
  <si>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</si>
  <si>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</si>
  <si>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</si>
  <si>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</si>
  <si>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</si>
  <si>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</si>
  <si>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</si>
  <si>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</si>
  <si>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</si>
  <si>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</si>
  <si>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</si>
  <si>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</si>
  <si>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</si>
  <si>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</si>
  <si>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</si>
  <si>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</si>
  <si>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</si>
  <si>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</si>
  <si>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</si>
  <si>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</si>
  <si>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</si>
  <si>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</si>
  <si>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</si>
  <si>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</si>
  <si>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</si>
  <si>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</si>
  <si>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</si>
  <si>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</si>
  <si>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</si>
  <si>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</si>
  <si>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</si>
  <si>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</si>
  <si>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</si>
  <si>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</si>
  <si>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</si>
  <si>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</si>
  <si>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</si>
  <si>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</si>
  <si>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</si>
  <si>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</si>
  <si>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</si>
  <si>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</si>
  <si>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</si>
  <si>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</si>
  <si>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</si>
  <si>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</si>
  <si>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</si>
  <si>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</si>
  <si>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</si>
  <si>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</si>
  <si>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</si>
  <si>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</si>
  <si>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</si>
  <si>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</si>
  <si>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</si>
  <si>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</si>
  <si>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</si>
  <si>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</si>
  <si>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</si>
  <si>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</si>
  <si>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</si>
  <si>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</si>
  <si>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</si>
  <si>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</si>
  <si>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</si>
  <si>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</si>
  <si>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</si>
  <si>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</si>
  <si>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</si>
  <si>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</si>
  <si>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</si>
  <si>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</si>
  <si>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</si>
  <si>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</si>
  <si>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</si>
  <si>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</si>
  <si>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</si>
  <si>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</si>
  <si>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</si>
  <si>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</si>
  <si>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</si>
  <si>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</si>
  <si>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</si>
  <si>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</si>
  <si>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</si>
  <si>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</si>
  <si>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</si>
  <si>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</si>
  <si>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</si>
  <si>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</si>
  <si>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</si>
  <si>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</si>
  <si>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</si>
  <si>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</si>
  <si>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</si>
  <si>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</si>
  <si>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</si>
  <si>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</si>
  <si>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</si>
  <si>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</si>
  <si>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</si>
  <si>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</si>
  <si>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</si>
  <si>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</si>
  <si>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</si>
  <si>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</si>
  <si>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</si>
  <si>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</si>
  <si>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</si>
  <si>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</si>
  <si>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</si>
  <si>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</si>
  <si>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</si>
  <si>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</si>
  <si>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</si>
  <si>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</si>
  <si>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</si>
  <si>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</si>
  <si>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</si>
  <si>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</si>
  <si>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</si>
  <si>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</si>
  <si>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</si>
  <si>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</si>
  <si>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</si>
  <si>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</si>
  <si>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</si>
  <si>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</si>
  <si>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</si>
  <si>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</si>
  <si>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</si>
  <si>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</si>
  <si>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</si>
  <si>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</si>
  <si>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</si>
  <si>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</si>
  <si>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</si>
  <si>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</si>
  <si>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</si>
  <si>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</si>
  <si>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</si>
  <si>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</si>
  <si>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</si>
  <si>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</si>
  <si>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</si>
  <si>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</si>
  <si>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</si>
  <si>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</si>
  <si>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</si>
  <si>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</si>
  <si>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</si>
  <si>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</si>
  <si>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</si>
  <si>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</si>
  <si>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</si>
  <si>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</si>
  <si>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</si>
  <si>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</si>
  <si>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</si>
  <si>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</si>
  <si>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</si>
  <si>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</si>
  <si>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</si>
  <si>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</si>
  <si>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</si>
  <si>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</si>
  <si>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</si>
  <si>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</si>
  <si>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</si>
  <si>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</si>
  <si>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</si>
  <si>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</si>
  <si>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</si>
  <si>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</si>
  <si>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</si>
  <si>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</si>
  <si>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</si>
  <si>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</si>
  <si>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</si>
  <si>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</si>
  <si>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</si>
  <si>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</si>
  <si>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</si>
  <si>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</si>
  <si>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</si>
  <si>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</si>
  <si>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</si>
  <si>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</si>
  <si>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</si>
  <si>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</si>
  <si>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</si>
  <si>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</si>
  <si>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</si>
  <si>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</si>
  <si>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</si>
  <si>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</si>
  <si>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</si>
  <si>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</si>
  <si>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</si>
  <si>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</si>
  <si>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</si>
  <si>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</si>
  <si>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</si>
  <si>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</si>
  <si>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</si>
  <si>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</si>
  <si>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</si>
  <si>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</si>
  <si>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</si>
  <si>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</si>
  <si>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</si>
  <si>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</si>
  <si>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</si>
  <si>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</si>
  <si>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</si>
  <si>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</si>
  <si>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</si>
  <si>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</si>
  <si>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</si>
  <si>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</si>
  <si>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</si>
  <si>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</si>
  <si>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</si>
  <si>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</si>
  <si>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</si>
  <si>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</si>
  <si>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</si>
  <si>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</si>
  <si>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</si>
  <si>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</si>
  <si>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</si>
  <si>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</si>
  <si>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</si>
  <si>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</si>
  <si>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</si>
  <si>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</si>
  <si>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</si>
  <si>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</si>
  <si>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</si>
  <si>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</si>
  <si>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</si>
  <si>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</si>
  <si>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</si>
  <si>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</si>
  <si>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</si>
  <si>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</si>
  <si>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</si>
  <si>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</si>
  <si>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</si>
  <si>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</si>
  <si>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</si>
  <si>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</si>
  <si>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</si>
  <si>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</si>
  <si>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</si>
  <si>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</si>
  <si>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</si>
  <si>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</si>
  <si>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</si>
  <si>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</si>
  <si>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</si>
  <si>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</si>
  <si>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</si>
  <si>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</si>
  <si>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</si>
  <si>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</si>
  <si>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</si>
  <si>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</si>
  <si>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</si>
  <si>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</si>
  <si>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</si>
  <si>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</si>
  <si>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</si>
  <si>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</si>
  <si>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</si>
  <si>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</si>
  <si>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</si>
  <si>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</si>
  <si>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</si>
  <si>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</si>
  <si>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</si>
  <si>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</si>
  <si>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</si>
  <si>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</si>
  <si>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</si>
  <si>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</si>
  <si>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</si>
  <si>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</si>
  <si>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</si>
  <si>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</si>
  <si>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</si>
  <si>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</si>
  <si>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</si>
  <si>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</si>
  <si>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</si>
  <si>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</si>
  <si>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</si>
  <si>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</si>
  <si>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</si>
  <si>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</si>
  <si>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</si>
  <si>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</si>
  <si>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</si>
  <si>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</si>
  <si>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</si>
  <si>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</si>
  <si>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</si>
  <si>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</si>
  <si>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</si>
  <si>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</si>
  <si>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</si>
  <si>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</si>
  <si>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</si>
  <si>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</si>
  <si>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</si>
  <si>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</si>
  <si>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</si>
  <si>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</si>
  <si>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</si>
  <si>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</si>
  <si>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</si>
  <si>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</si>
  <si>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</si>
  <si>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</si>
  <si>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</si>
  <si>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</si>
  <si>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</si>
  <si>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</si>
  <si>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</si>
  <si>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</si>
  <si>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</si>
  <si>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</si>
  <si>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</si>
  <si>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</si>
  <si>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</si>
  <si>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</si>
  <si>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</si>
  <si>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</si>
  <si>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</si>
  <si>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</si>
  <si>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</si>
  <si>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</si>
  <si>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</si>
  <si>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</si>
  <si>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</si>
  <si>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</si>
  <si>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</si>
  <si>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</si>
  <si>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</si>
  <si>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</si>
  <si>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</si>
  <si>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</si>
  <si>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</si>
  <si>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</si>
  <si>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</si>
  <si>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</si>
  <si>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</si>
  <si>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</si>
  <si>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</si>
  <si>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</si>
  <si>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</si>
  <si>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</si>
  <si>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</si>
  <si>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</si>
  <si>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</si>
  <si>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</si>
  <si>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</si>
  <si>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</si>
  <si>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</si>
  <si>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</si>
  <si>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</si>
  <si>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</si>
  <si>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</si>
  <si>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</si>
  <si>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</si>
  <si>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</si>
  <si>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</si>
  <si>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</si>
  <si>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</si>
  <si>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</si>
  <si>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</si>
  <si>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</si>
  <si>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</si>
  <si>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</si>
  <si>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</si>
  <si>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</si>
  <si>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</si>
  <si>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</si>
  <si>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</si>
  <si>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</si>
  <si>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</si>
  <si>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</si>
  <si>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</si>
  <si>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</si>
  <si>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</si>
  <si>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</si>
  <si>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</si>
  <si>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</si>
  <si>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</si>
  <si>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</si>
  <si>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</si>
  <si>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</si>
  <si>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</si>
  <si>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</si>
  <si>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</si>
  <si>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</si>
  <si>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</si>
  <si>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</si>
  <si>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</si>
  <si>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</si>
  <si>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</si>
  <si>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</si>
  <si>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</si>
  <si>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</si>
  <si>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</si>
  <si>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</si>
  <si>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</si>
  <si>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</si>
  <si>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</si>
  <si>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</si>
  <si>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</si>
  <si>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</si>
  <si>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</si>
  <si>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</si>
  <si>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</si>
  <si>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</si>
  <si>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</si>
  <si>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</si>
  <si>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</si>
  <si>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</si>
  <si>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</si>
  <si>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</si>
  <si>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</si>
  <si>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</si>
  <si>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</si>
  <si>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</si>
  <si>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</si>
  <si>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</si>
  <si>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</si>
  <si>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</si>
  <si>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</si>
  <si>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</si>
  <si>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</si>
  <si>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</si>
  <si>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</si>
  <si>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</si>
  <si>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</si>
  <si>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</si>
  <si>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</si>
  <si>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</si>
  <si>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</si>
  <si>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</si>
  <si>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</si>
  <si>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</si>
  <si>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</si>
  <si>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</si>
  <si>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</si>
  <si>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</si>
  <si>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</si>
  <si>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</si>
  <si>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</si>
  <si>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</si>
  <si>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</si>
  <si>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</si>
  <si>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</si>
  <si>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</si>
  <si>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</si>
  <si>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</si>
  <si>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</si>
  <si>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</si>
  <si>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</si>
  <si>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</si>
  <si>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</si>
  <si>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</si>
  <si>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</si>
  <si>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</si>
  <si>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</si>
  <si>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</si>
  <si>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</si>
  <si>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</si>
  <si>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</si>
  <si>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</si>
  <si>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</si>
  <si>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</si>
  <si>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</si>
  <si>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</si>
  <si>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</si>
  <si>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</si>
  <si>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</si>
  <si>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</si>
  <si>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</si>
  <si>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</si>
  <si>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</si>
  <si>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</si>
  <si>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</si>
  <si>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</si>
  <si>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</si>
  <si>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</si>
  <si>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</si>
  <si>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</si>
  <si>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</si>
  <si>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</si>
  <si>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</si>
  <si>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</si>
  <si>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</si>
  <si>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</si>
  <si>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</si>
  <si>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</si>
  <si>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</si>
  <si>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</si>
  <si>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</si>
  <si>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</si>
  <si>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</si>
  <si>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</si>
  <si>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</si>
  <si>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</si>
  <si>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</si>
  <si>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</si>
  <si>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</si>
  <si>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</si>
  <si>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</si>
  <si>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</si>
  <si>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</si>
  <si>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</si>
  <si>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</si>
  <si>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</si>
  <si>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</si>
  <si>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</si>
  <si>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</si>
  <si>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</si>
  <si>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</si>
  <si>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</si>
  <si>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</si>
  <si>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</si>
  <si>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</si>
  <si>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</si>
  <si>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</si>
  <si>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</si>
  <si>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</si>
  <si>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</si>
  <si>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</si>
  <si>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</si>
  <si>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</si>
  <si>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</si>
  <si>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</si>
  <si>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</si>
  <si>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</si>
  <si>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</si>
  <si>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</si>
  <si>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</si>
  <si>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</si>
  <si>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</si>
  <si>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</si>
  <si>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</si>
  <si>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</si>
  <si>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</si>
  <si>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</si>
  <si>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</si>
  <si>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</si>
  <si>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</si>
  <si>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</si>
  <si>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</si>
  <si>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</si>
  <si>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</si>
  <si>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</si>
  <si>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</si>
  <si>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</si>
  <si>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</si>
  <si>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</si>
  <si>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</si>
  <si>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</si>
  <si>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</si>
  <si>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</si>
  <si>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</si>
  <si>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</si>
  <si>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</si>
  <si>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</si>
  <si>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</si>
  <si>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</si>
  <si>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</si>
  <si>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</si>
  <si>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</si>
  <si>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</si>
  <si>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</si>
  <si>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</si>
  <si>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</si>
  <si>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</si>
  <si>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</si>
  <si>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</si>
  <si>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</si>
  <si>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</si>
  <si>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</si>
  <si>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</si>
  <si>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</si>
  <si>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</si>
  <si>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</si>
  <si>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</si>
  <si>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</si>
  <si>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</si>
  <si>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</si>
  <si>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</si>
  <si>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</si>
  <si>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</si>
  <si>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</si>
  <si>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</si>
  <si>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</si>
  <si>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</si>
  <si>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</si>
  <si>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</si>
  <si>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</si>
  <si>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</si>
  <si>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</si>
  <si>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</si>
  <si>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</si>
  <si>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</si>
  <si>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</si>
  <si>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</si>
  <si>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</si>
  <si>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</si>
  <si>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</si>
  <si>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</si>
  <si>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</si>
  <si>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</si>
  <si>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</si>
  <si>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</si>
  <si>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</si>
  <si>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</si>
  <si>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</si>
  <si>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</si>
  <si>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</si>
  <si>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</si>
  <si>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</si>
  <si>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</si>
  <si>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</si>
  <si>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</si>
  <si>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</si>
  <si>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</si>
  <si>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</si>
  <si>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</si>
  <si>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</si>
  <si>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</si>
  <si>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</si>
  <si>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</si>
  <si>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</si>
  <si>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</si>
  <si>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</si>
  <si>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</si>
  <si>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</si>
  <si>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</si>
  <si>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</si>
  <si>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</si>
  <si>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</si>
  <si>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</si>
  <si>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</si>
  <si>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</si>
  <si>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</si>
  <si>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</si>
  <si>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</si>
  <si>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</si>
  <si>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</si>
  <si>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</si>
  <si>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</si>
  <si>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</si>
  <si>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</si>
  <si>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</si>
  <si>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</si>
  <si>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</si>
  <si>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</si>
  <si>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</si>
  <si>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</si>
  <si>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</si>
  <si>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</si>
  <si>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</si>
  <si>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</si>
  <si>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</si>
  <si>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</si>
  <si>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</si>
  <si>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</si>
  <si>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</si>
  <si>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</si>
  <si>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</si>
  <si>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</si>
  <si>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</si>
  <si>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</si>
  <si>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</si>
  <si>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</si>
  <si>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</si>
  <si>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</si>
  <si>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</si>
  <si>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</si>
  <si>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</si>
  <si>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</si>
  <si>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</si>
  <si>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</si>
  <si>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</si>
  <si>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</si>
  <si>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</si>
  <si>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</si>
  <si>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</si>
  <si>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</si>
  <si>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</si>
  <si>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</si>
  <si>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</si>
  <si>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</si>
  <si>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</si>
  <si>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</si>
  <si>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</si>
  <si>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</si>
  <si>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</si>
  <si>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</si>
  <si>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</si>
  <si>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</si>
  <si>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</si>
  <si>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</si>
  <si>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</si>
  <si>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</si>
  <si>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</si>
  <si>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</si>
  <si>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</si>
  <si>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</si>
  <si>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</si>
  <si>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</si>
  <si>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</si>
  <si>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</si>
  <si>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</si>
  <si>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</si>
  <si>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</si>
  <si>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</si>
  <si>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</si>
  <si>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</si>
  <si>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</si>
  <si>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</si>
  <si>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</si>
  <si>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</si>
  <si>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</si>
  <si>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</si>
  <si>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</si>
  <si>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</si>
  <si>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</si>
  <si>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</si>
  <si>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</si>
  <si>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</si>
  <si>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</si>
  <si>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</si>
  <si>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</si>
  <si>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</si>
  <si>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</si>
  <si>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</si>
  <si>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</si>
  <si>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</si>
  <si>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</si>
  <si>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</si>
  <si>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</si>
  <si>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</si>
  <si>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</si>
  <si>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</si>
  <si>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</si>
  <si>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</si>
  <si>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</si>
  <si>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</si>
  <si>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</si>
  <si>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</si>
  <si>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</si>
  <si>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</si>
  <si>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</si>
  <si>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</si>
  <si>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</si>
  <si>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</si>
  <si>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</si>
  <si>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</si>
  <si>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</si>
  <si>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</si>
  <si>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</si>
  <si>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</si>
  <si>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</si>
  <si>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</si>
  <si>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</si>
  <si>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</si>
  <si>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</si>
  <si>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</si>
  <si>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</si>
  <si>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</si>
  <si>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</si>
  <si>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</si>
  <si>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</si>
  <si>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</si>
  <si>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</si>
  <si>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</si>
  <si>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</si>
  <si>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</si>
  <si>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</si>
  <si>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</si>
  <si>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</si>
  <si>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</si>
  <si>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</si>
  <si>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</si>
  <si>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</si>
  <si>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</si>
  <si>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</si>
  <si>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</si>
  <si>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</si>
  <si>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</si>
  <si>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</si>
  <si>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</si>
  <si>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</si>
  <si>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</si>
  <si>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</si>
  <si>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</si>
  <si>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</si>
  <si>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</si>
  <si>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</si>
  <si>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</si>
  <si>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</si>
  <si>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</si>
  <si>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</si>
  <si>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</si>
  <si>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</si>
  <si>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</si>
  <si>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</si>
  <si>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</si>
  <si>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</si>
  <si>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</si>
  <si>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</si>
  <si>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</si>
  <si>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</si>
  <si>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</si>
  <si>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</si>
  <si>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</si>
  <si>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</si>
  <si>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</si>
  <si>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</si>
  <si>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</si>
  <si>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</si>
  <si>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</si>
  <si>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</si>
  <si>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</si>
  <si>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</si>
  <si>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</si>
  <si>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</si>
  <si>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</si>
  <si>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</si>
  <si>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</si>
  <si>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</si>
  <si>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</si>
  <si>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</si>
  <si>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</si>
  <si>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</si>
  <si>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</si>
  <si>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</si>
  <si>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</si>
  <si>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</si>
  <si>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</si>
  <si>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</si>
  <si>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</si>
  <si>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</si>
  <si>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</si>
  <si>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</si>
  <si>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</si>
  <si>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</si>
  <si>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</si>
  <si>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</si>
  <si>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</si>
  <si>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</si>
  <si>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</si>
  <si>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</si>
  <si>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</si>
  <si>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</si>
  <si>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</si>
  <si>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</si>
  <si>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</si>
  <si>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</si>
  <si>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</si>
  <si>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</si>
  <si>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</si>
  <si>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</si>
  <si>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</si>
  <si>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</si>
  <si>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</si>
  <si>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</si>
  <si>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</si>
  <si>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</si>
  <si>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</si>
  <si>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</si>
  <si>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</si>
  <si>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</si>
  <si>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</si>
  <si>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</si>
  <si>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</si>
  <si>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</si>
  <si>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</si>
  <si>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</si>
  <si>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</si>
  <si>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</si>
  <si>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</si>
  <si>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</si>
  <si>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</si>
  <si>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</si>
  <si>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</si>
  <si>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</si>
  <si>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</si>
  <si>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</si>
  <si>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</si>
  <si>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</si>
  <si>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</si>
  <si>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</si>
  <si>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</si>
  <si>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</si>
  <si>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</si>
  <si>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</si>
  <si>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</si>
  <si>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</si>
  <si>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</si>
  <si>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</si>
  <si>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</si>
  <si>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</si>
  <si>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</si>
  <si>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</si>
  <si>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</si>
  <si>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</si>
  <si>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</si>
  <si>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</si>
  <si>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</si>
  <si>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</si>
  <si>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</si>
  <si>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</si>
  <si>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</si>
  <si>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</si>
  <si>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</si>
  <si>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</si>
  <si>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</si>
  <si>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</si>
  <si>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</si>
  <si>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</si>
  <si>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</si>
  <si>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</si>
  <si>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</si>
  <si>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</si>
  <si>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</si>
  <si>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</si>
  <si>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</si>
  <si>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</si>
  <si>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</si>
  <si>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</si>
  <si>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</si>
  <si>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</si>
  <si>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</si>
  <si>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</si>
  <si>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</si>
  <si>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</si>
  <si>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</si>
  <si>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</si>
  <si>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</si>
  <si>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</si>
  <si>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</si>
  <si>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</si>
  <si>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</si>
  <si>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</si>
  <si>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</si>
  <si>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</si>
  <si>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</si>
  <si>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</si>
  <si>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</si>
  <si>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</si>
  <si>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</si>
  <si>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</si>
  <si>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</si>
  <si>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</si>
  <si>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</si>
  <si>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</si>
  <si>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</si>
  <si>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</si>
  <si>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</si>
  <si>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</si>
  <si>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</si>
  <si>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</si>
  <si>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</si>
  <si>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</si>
  <si>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</si>
  <si>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</si>
  <si>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</si>
  <si>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</si>
  <si>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</si>
  <si>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</si>
  <si>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</si>
  <si>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</si>
  <si>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</si>
  <si>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</si>
  <si>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</si>
  <si>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</si>
  <si>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</si>
  <si>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</si>
  <si>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</si>
  <si>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</si>
  <si>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</si>
  <si>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</si>
  <si>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</si>
  <si>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</si>
  <si>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</si>
  <si>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</si>
  <si>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</si>
  <si>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</si>
  <si>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</si>
  <si>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</si>
  <si>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</si>
  <si>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</si>
  <si>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</si>
  <si>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</si>
  <si>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</si>
  <si>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</si>
  <si>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</si>
  <si>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</si>
  <si>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</si>
  <si>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</si>
  <si>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</si>
  <si>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</si>
  <si>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</si>
  <si>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</si>
  <si>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</si>
  <si>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</si>
  <si>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</si>
  <si>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</si>
  <si>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</si>
  <si>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</si>
  <si>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</si>
  <si>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</si>
  <si>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</si>
  <si>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</si>
  <si>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</si>
  <si>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</si>
  <si>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</si>
  <si>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</si>
  <si>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</si>
  <si>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</si>
  <si>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</si>
  <si>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</si>
  <si>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</si>
  <si>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</si>
  <si>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</si>
  <si>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</si>
  <si>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</si>
  <si>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</si>
  <si>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</si>
  <si>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</si>
  <si>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</si>
  <si>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</si>
  <si>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</si>
  <si>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</si>
  <si>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</si>
  <si>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</si>
  <si>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</si>
  <si>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</si>
  <si>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</si>
  <si>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</si>
  <si>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</si>
  <si>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</si>
  <si>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</si>
  <si>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</si>
  <si>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</si>
  <si>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</si>
  <si>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</si>
  <si>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</si>
  <si>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</si>
  <si>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</si>
  <si>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</si>
  <si>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</si>
  <si>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</si>
  <si>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</si>
  <si>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</si>
  <si>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</si>
  <si>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</si>
  <si>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</si>
  <si>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</si>
  <si>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</si>
  <si>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</si>
  <si>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</si>
  <si>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</si>
  <si>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</si>
  <si>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</si>
  <si>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</si>
  <si>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</si>
  <si>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</si>
  <si>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</si>
  <si>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</si>
  <si>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</si>
  <si>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</si>
  <si>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</si>
  <si>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</si>
  <si>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</si>
  <si>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</si>
  <si>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</si>
  <si>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</si>
  <si>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</si>
  <si>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</si>
  <si>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</si>
  <si>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</si>
  <si>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</si>
  <si>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</si>
  <si>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</si>
  <si>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</si>
  <si>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</si>
  <si>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</si>
  <si>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</si>
  <si>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</si>
  <si>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</si>
  <si>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</si>
  <si>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</si>
  <si>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</si>
  <si>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</si>
  <si>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</si>
  <si>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</si>
  <si>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</si>
  <si>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</si>
  <si>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</si>
  <si>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</si>
  <si>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</si>
  <si>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</si>
  <si>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</si>
  <si>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</si>
  <si>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</si>
  <si>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</si>
  <si>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</si>
  <si>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</si>
  <si>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</si>
  <si>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</si>
  <si>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</si>
  <si>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</si>
  <si>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</si>
  <si>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</si>
  <si>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</si>
  <si>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</si>
  <si>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</si>
  <si>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</si>
  <si>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</si>
  <si>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</si>
  <si>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</si>
  <si>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</si>
  <si>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</si>
  <si>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</si>
  <si>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</si>
  <si>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</si>
  <si>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</si>
  <si>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</si>
  <si>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</si>
  <si>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</si>
  <si>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</si>
  <si>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</si>
  <si>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</si>
  <si>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</si>
  <si>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</si>
  <si>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</si>
  <si>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</si>
  <si>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</si>
  <si>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</si>
  <si>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</si>
  <si>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</si>
  <si>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</si>
  <si>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</si>
  <si>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</si>
  <si>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</si>
  <si>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</si>
  <si>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</si>
  <si>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</si>
  <si>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</si>
  <si>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</si>
  <si>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</si>
  <si>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</si>
  <si>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</si>
  <si>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</si>
  <si>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</si>
  <si>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</si>
  <si>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</si>
  <si>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</si>
  <si>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</si>
  <si>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</si>
  <si>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</si>
  <si>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</si>
  <si>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</si>
  <si>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</si>
  <si>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</si>
  <si>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</si>
  <si>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</si>
  <si>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</si>
  <si>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</si>
  <si>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</si>
  <si>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</si>
  <si>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</si>
  <si>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</si>
  <si>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</si>
  <si>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</si>
  <si>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</si>
  <si>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</si>
  <si>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</si>
  <si>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</si>
  <si>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</si>
  <si>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</si>
  <si>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</si>
  <si>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</si>
  <si>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</si>
  <si>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</si>
  <si>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</si>
  <si>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</si>
  <si>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</si>
  <si>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</si>
  <si>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</si>
  <si>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</si>
  <si>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</si>
  <si>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</si>
  <si>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</si>
  <si>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</si>
  <si>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</si>
  <si>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</si>
  <si>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</si>
  <si>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</si>
  <si>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</si>
  <si>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</si>
  <si>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</si>
  <si>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</si>
  <si>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</si>
  <si>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</si>
  <si>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</si>
  <si>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</si>
  <si>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</si>
  <si>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</si>
  <si>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</si>
  <si>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</si>
  <si>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</si>
  <si>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</si>
  <si>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</si>
  <si>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</si>
  <si>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</si>
  <si>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</si>
  <si>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</si>
  <si>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</si>
  <si>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</si>
  <si>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</si>
  <si>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</si>
  <si>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</si>
  <si>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</si>
  <si>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</si>
  <si>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</si>
  <si>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</si>
  <si>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</si>
  <si>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</si>
  <si>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</si>
  <si>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</si>
  <si>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</si>
  <si>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</si>
  <si>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</si>
  <si>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</si>
  <si>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</si>
  <si>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</si>
  <si>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</si>
  <si>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</si>
  <si>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</si>
  <si>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</si>
  <si>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</si>
  <si>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</si>
  <si>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</si>
  <si>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</si>
  <si>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</si>
  <si>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</si>
  <si>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</si>
  <si>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</si>
  <si>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</si>
  <si>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</si>
  <si>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</si>
  <si>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</si>
  <si>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</si>
  <si>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</si>
  <si>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</si>
  <si>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</si>
  <si>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</si>
  <si>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</si>
  <si>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</si>
  <si>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</si>
  <si>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</si>
  <si>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</si>
  <si>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</si>
  <si>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</si>
  <si>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</si>
  <si>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</si>
  <si>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</si>
  <si>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</si>
  <si>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</si>
  <si>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</si>
  <si>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</si>
  <si>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</si>
  <si>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</si>
  <si>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</si>
  <si>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</si>
  <si>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</si>
  <si>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</si>
  <si>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</si>
  <si>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</si>
  <si>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</si>
  <si>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</si>
  <si>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</si>
  <si>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</si>
  <si>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</si>
  <si>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</si>
  <si>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</si>
  <si>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</si>
  <si>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</si>
  <si>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</si>
  <si>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</si>
  <si>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</si>
  <si>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</si>
  <si>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</si>
  <si>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</si>
  <si>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</si>
  <si>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</si>
  <si>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</si>
  <si>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</si>
  <si>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</si>
  <si>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</si>
  <si>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</si>
  <si>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</si>
  <si>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</si>
  <si>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</si>
  <si>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</si>
  <si>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</si>
  <si>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</si>
  <si>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</si>
  <si>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</si>
  <si>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</si>
  <si>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</si>
  <si>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</si>
  <si>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</si>
  <si>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</si>
  <si>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</si>
  <si>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</si>
  <si>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</si>
  <si>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</si>
  <si>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</si>
  <si>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</si>
  <si>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</si>
  <si>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</si>
  <si>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</si>
  <si>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</si>
  <si>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</si>
  <si>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</si>
  <si>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</si>
  <si>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</si>
  <si>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</si>
  <si>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</si>
  <si>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</si>
  <si>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</si>
  <si>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</si>
  <si>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</si>
  <si>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</si>
  <si>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</si>
  <si>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</si>
  <si>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</si>
  <si>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</si>
  <si>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</si>
  <si>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</si>
  <si>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</si>
  <si>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</si>
  <si>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</si>
  <si>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</si>
  <si>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</si>
  <si>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</si>
  <si>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</si>
  <si>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</si>
  <si>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</si>
  <si>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</si>
  <si>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</si>
  <si>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</si>
  <si>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</si>
  <si>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</si>
  <si>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</si>
  <si>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</si>
  <si>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</si>
  <si>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</si>
  <si>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</si>
  <si>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</si>
  <si>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</si>
  <si>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</si>
  <si>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</si>
  <si>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</si>
  <si>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</si>
  <si>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</si>
  <si>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</si>
  <si>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</si>
  <si>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</si>
  <si>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</si>
  <si>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</si>
  <si>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</si>
  <si>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</si>
  <si>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</si>
  <si>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</si>
  <si>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</si>
  <si>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</si>
  <si>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</si>
  <si>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</si>
  <si>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</si>
  <si>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</si>
  <si>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</si>
  <si>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</si>
  <si>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</si>
  <si>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</si>
  <si>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</si>
  <si>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</si>
  <si>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</si>
  <si>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</si>
  <si>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</si>
  <si>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</si>
  <si>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</si>
  <si>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</si>
  <si>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</si>
  <si>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</si>
  <si>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</si>
  <si>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</si>
  <si>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</si>
  <si>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</si>
  <si>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</si>
  <si>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</si>
  <si>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</si>
  <si>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</si>
  <si>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</si>
  <si>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</si>
  <si>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</si>
  <si>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</si>
  <si>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</si>
  <si>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</si>
  <si>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</si>
  <si>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</si>
  <si>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</si>
  <si>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</si>
  <si>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</si>
  <si>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</si>
  <si>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</si>
  <si>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</si>
  <si>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</si>
  <si>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</si>
  <si>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</si>
  <si>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</si>
  <si>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</si>
  <si>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</si>
  <si>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</si>
  <si>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</si>
  <si>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</si>
  <si>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</si>
  <si>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</si>
  <si>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</si>
  <si>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</si>
  <si>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</si>
  <si>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</si>
  <si>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</si>
  <si>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</si>
  <si>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</si>
  <si>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</si>
  <si>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</si>
  <si>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</si>
  <si>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</si>
  <si>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</si>
  <si>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</si>
  <si>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</si>
  <si>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</si>
  <si>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</si>
  <si>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</si>
  <si>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</si>
  <si>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</si>
  <si>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</si>
  <si>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</si>
  <si>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</si>
  <si>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</si>
  <si>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</si>
  <si>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</si>
  <si>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</si>
  <si>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</si>
  <si>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</si>
  <si>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</si>
  <si>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</si>
  <si>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</si>
  <si>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</si>
  <si>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</si>
  <si>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</si>
  <si>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</si>
  <si>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</si>
  <si>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</si>
  <si>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</si>
  <si>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</si>
  <si>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</si>
  <si>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</si>
  <si>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</si>
  <si>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</si>
  <si>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</si>
  <si>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</si>
  <si>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</si>
  <si>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</si>
  <si>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</si>
  <si>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</si>
  <si>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</si>
  <si>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</si>
  <si>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</si>
  <si>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</si>
  <si>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</si>
  <si>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</si>
  <si>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</si>
  <si>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</si>
  <si>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</si>
  <si>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</si>
  <si>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</si>
  <si>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</si>
  <si>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</si>
  <si>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</si>
  <si>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</si>
  <si>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</si>
  <si>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</si>
  <si>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</si>
  <si>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</si>
  <si>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</si>
  <si>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</si>
  <si>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</si>
  <si>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</si>
  <si>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</si>
  <si>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</si>
  <si>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</si>
  <si>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</si>
  <si>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</si>
  <si>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</si>
  <si>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</si>
  <si>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</si>
  <si>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</si>
  <si>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</si>
  <si>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</si>
  <si>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</si>
  <si>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</si>
  <si>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</si>
  <si>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</si>
  <si>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</si>
  <si>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</si>
  <si>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</si>
  <si>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</si>
  <si>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</si>
  <si>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</si>
  <si>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</si>
  <si>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</si>
  <si>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</si>
  <si>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</si>
  <si>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</si>
  <si>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</si>
  <si>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</si>
  <si>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</si>
  <si>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</si>
  <si>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</si>
  <si>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</si>
  <si>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</si>
  <si>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</si>
  <si>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</si>
  <si>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</si>
  <si>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</si>
  <si>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</si>
  <si>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</si>
  <si>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</si>
  <si>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</si>
  <si>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</si>
  <si>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</si>
  <si>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</si>
  <si>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</si>
  <si>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</si>
  <si>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</si>
  <si>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</si>
  <si>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</si>
  <si>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</si>
  <si>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</si>
  <si>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</si>
  <si>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</si>
  <si>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</si>
  <si>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</si>
  <si>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</si>
  <si>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</si>
  <si>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</si>
  <si>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</si>
  <si>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</si>
  <si>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</si>
  <si>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</si>
  <si>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</si>
  <si>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</si>
  <si>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</si>
  <si>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</si>
  <si>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</si>
  <si>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</si>
  <si>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</si>
  <si>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</si>
  <si>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</si>
  <si>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</si>
  <si>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</si>
  <si>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</si>
  <si>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</si>
  <si>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</si>
  <si>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</si>
  <si>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</si>
  <si>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</si>
  <si>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</si>
  <si>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</si>
  <si>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</si>
  <si>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</si>
  <si>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</si>
  <si>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</si>
  <si>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</si>
  <si>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</si>
  <si>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</si>
  <si>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</si>
  <si>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</si>
  <si>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</si>
  <si>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</si>
  <si>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</si>
  <si>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</si>
  <si>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</si>
  <si>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</si>
  <si>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</si>
  <si>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</si>
  <si>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</si>
  <si>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</si>
  <si>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</si>
  <si>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</si>
  <si>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</si>
  <si>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</si>
  <si>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</si>
  <si>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</si>
  <si>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</si>
  <si>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</si>
  <si>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</si>
  <si>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</si>
  <si>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</si>
  <si>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</si>
  <si>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</si>
  <si>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</si>
  <si>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</si>
  <si>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</si>
  <si>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</si>
  <si>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</si>
  <si>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</si>
  <si>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</si>
  <si>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</si>
  <si>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</si>
  <si>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</si>
  <si>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</si>
  <si>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</si>
  <si>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</si>
  <si>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</si>
  <si>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</si>
  <si>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</si>
  <si>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</si>
  <si>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</si>
  <si>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</si>
  <si>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</si>
  <si>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</si>
  <si>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</si>
  <si>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</si>
  <si>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</si>
  <si>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</si>
  <si>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</si>
  <si>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</si>
  <si>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</si>
  <si>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</si>
  <si>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</si>
  <si>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</si>
  <si>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</si>
  <si>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</si>
  <si>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</si>
  <si>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</si>
  <si>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</si>
  <si>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</si>
  <si>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</si>
  <si>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</si>
  <si>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</si>
  <si>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</si>
  <si>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</si>
  <si>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</si>
  <si>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</si>
  <si>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</si>
  <si>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</si>
  <si>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</si>
  <si>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</si>
  <si>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</si>
  <si>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</si>
  <si>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</si>
  <si>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</si>
  <si>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</si>
  <si>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</si>
  <si>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</si>
  <si>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</si>
  <si>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</si>
  <si>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</si>
  <si>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</si>
  <si>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</si>
  <si>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</si>
  <si>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</si>
  <si>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</si>
  <si>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</si>
  <si>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</si>
  <si>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</si>
  <si>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</si>
  <si>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</si>
  <si>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</si>
  <si>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</si>
  <si>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</si>
  <si>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</si>
  <si>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</si>
  <si>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</si>
  <si>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</si>
  <si>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</si>
  <si>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</si>
  <si>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</si>
  <si>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</si>
  <si>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</si>
  <si>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</si>
  <si>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</si>
  <si>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</si>
  <si>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</si>
  <si>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</si>
  <si>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</si>
  <si>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</si>
  <si>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</si>
  <si>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</si>
  <si>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</si>
  <si>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</si>
  <si>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</si>
  <si>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</si>
  <si>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</si>
  <si>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</si>
  <si>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</si>
  <si>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</si>
  <si>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</si>
  <si>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</si>
  <si>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</si>
  <si>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</si>
  <si>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</si>
  <si>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</si>
  <si>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</si>
  <si>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</si>
  <si>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</si>
  <si>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</si>
  <si>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</si>
  <si>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</si>
  <si>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</si>
  <si>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</si>
  <si>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</si>
  <si>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</si>
  <si>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</si>
  <si>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</si>
  <si>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</si>
  <si>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</si>
  <si>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</si>
  <si>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</si>
  <si>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</si>
  <si>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</si>
  <si>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</si>
  <si>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</si>
  <si>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</si>
  <si>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</si>
  <si>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</si>
  <si>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</si>
  <si>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</si>
  <si>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</si>
  <si>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</si>
  <si>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</si>
  <si>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</si>
  <si>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</si>
  <si>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</si>
  <si>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</si>
  <si>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</si>
  <si>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</si>
  <si>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</si>
  <si>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</si>
  <si>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</si>
  <si>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</si>
  <si>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</si>
  <si>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</si>
  <si>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</si>
  <si>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</si>
  <si>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</si>
  <si>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</si>
  <si>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</si>
  <si>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</si>
  <si>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</si>
  <si>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</si>
  <si>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</si>
  <si>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</si>
  <si>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</si>
  <si>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</si>
  <si>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</si>
  <si>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</si>
  <si>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</si>
  <si>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</si>
  <si>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</si>
  <si>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</si>
  <si>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</si>
  <si>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</si>
  <si>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</si>
  <si>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</si>
  <si>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</si>
  <si>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</si>
  <si>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</si>
  <si>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</si>
  <si>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</si>
  <si>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</si>
  <si>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</si>
  <si>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</si>
  <si>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</si>
  <si>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</si>
  <si>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</si>
  <si>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</si>
  <si>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</si>
  <si>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</si>
  <si>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</si>
  <si>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</si>
  <si>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</si>
  <si>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</si>
  <si>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</si>
  <si>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</si>
  <si>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</si>
  <si>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</si>
  <si>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</si>
  <si>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</si>
  <si>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</si>
  <si>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</si>
  <si>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</si>
  <si>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</si>
  <si>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</si>
  <si>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</si>
  <si>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</si>
  <si>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</si>
  <si>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</si>
  <si>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</si>
  <si>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</si>
  <si>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</si>
  <si>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</si>
  <si>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</si>
  <si>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</si>
  <si>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</si>
  <si>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</si>
  <si>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</si>
  <si>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</si>
  <si>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</si>
  <si>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</si>
  <si>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</si>
  <si>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</si>
  <si>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</si>
  <si>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</si>
  <si>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</si>
  <si>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</si>
  <si>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</si>
  <si>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</si>
  <si>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</si>
  <si>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</si>
  <si>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</si>
  <si>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</si>
  <si>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</si>
  <si>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</si>
  <si>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</si>
  <si>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</si>
  <si>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</si>
  <si>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</si>
  <si>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</si>
  <si>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</si>
  <si>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</si>
  <si>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</si>
  <si>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</si>
  <si>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</si>
  <si>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</si>
  <si>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</si>
  <si>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</si>
  <si>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</si>
  <si>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</si>
  <si>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</si>
  <si>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</si>
  <si>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</si>
  <si>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</si>
  <si>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</si>
  <si>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</si>
  <si>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</si>
  <si>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</si>
  <si>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</si>
  <si>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</si>
  <si>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</si>
  <si>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</si>
  <si>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</si>
  <si>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</si>
  <si>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</si>
  <si>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</si>
  <si>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</si>
  <si>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</si>
  <si>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</si>
  <si>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</si>
  <si>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</si>
  <si>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</si>
  <si>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</si>
  <si>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</si>
  <si>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</si>
  <si>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</si>
  <si>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</si>
  <si>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</si>
  <si>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</si>
  <si>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</si>
  <si>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</si>
  <si>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</si>
  <si>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</si>
  <si>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</si>
  <si>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</si>
  <si>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</si>
  <si>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</si>
  <si>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</si>
  <si>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</si>
  <si>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</si>
  <si>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</si>
  <si>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</si>
  <si>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</si>
  <si>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</si>
  <si>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</si>
  <si>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</si>
  <si>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</si>
  <si>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</si>
  <si>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</si>
  <si>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</si>
  <si>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</si>
  <si>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</si>
  <si>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</si>
  <si>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</si>
  <si>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</si>
  <si>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</si>
  <si>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</si>
  <si>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</si>
  <si>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</si>
  <si>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</si>
  <si>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</si>
  <si>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</si>
  <si>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</si>
  <si>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</si>
  <si>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</si>
  <si>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</si>
  <si>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</si>
  <si>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</si>
  <si>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</si>
  <si>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</si>
  <si>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</si>
  <si>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</si>
  <si>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</si>
  <si>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</si>
  <si>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</si>
  <si>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</si>
  <si>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</si>
  <si>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</si>
  <si>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</si>
  <si>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</si>
  <si>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</si>
  <si>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</si>
  <si>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</si>
  <si>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</si>
  <si>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</si>
  <si>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</si>
  <si>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</si>
  <si>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</si>
  <si>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</si>
  <si>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</si>
  <si>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</si>
  <si>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</si>
  <si>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</si>
  <si>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</si>
  <si>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</si>
  <si>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</si>
  <si>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</si>
  <si>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</si>
  <si>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</si>
  <si>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</si>
  <si>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</si>
  <si>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</si>
  <si>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</si>
  <si>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</si>
  <si>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</si>
  <si>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</si>
  <si>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</si>
  <si>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</si>
  <si>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</si>
  <si>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</si>
  <si>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</si>
  <si>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</si>
  <si>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</si>
  <si>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</si>
  <si>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</si>
  <si>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</si>
  <si>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</si>
  <si>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</si>
  <si>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</si>
  <si>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</si>
  <si>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</si>
  <si>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</si>
  <si>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</si>
  <si>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</si>
  <si>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</si>
  <si>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</si>
  <si>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</si>
  <si>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</si>
  <si>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</si>
  <si>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</si>
  <si>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</si>
  <si>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</si>
  <si>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</si>
  <si>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</si>
  <si>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</si>
  <si>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</si>
  <si>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</si>
  <si>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</si>
  <si>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</si>
  <si>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</si>
  <si>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</si>
  <si>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</si>
  <si>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</si>
  <si>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</si>
  <si>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</si>
  <si>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</si>
  <si>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</si>
  <si>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</si>
  <si>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</si>
  <si>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</si>
  <si>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</si>
  <si>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</si>
  <si>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</si>
  <si>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</si>
  <si>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</si>
  <si>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</si>
  <si>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</si>
  <si>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</si>
  <si>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</si>
  <si>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</si>
  <si>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</si>
  <si>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</si>
  <si>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</si>
  <si>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</si>
  <si>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</si>
  <si>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</si>
  <si>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</si>
  <si>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</si>
  <si>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</si>
  <si>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</si>
  <si>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</si>
  <si>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</si>
  <si>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</si>
  <si>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</si>
  <si>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</si>
  <si>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</si>
  <si>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</si>
  <si>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</si>
  <si>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</si>
  <si>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</si>
  <si>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</si>
  <si>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</si>
  <si>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</si>
  <si>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</si>
  <si>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</si>
  <si>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</si>
  <si>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</si>
  <si>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</si>
  <si>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</si>
  <si>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</si>
  <si>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</si>
  <si>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</si>
  <si>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</si>
  <si>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</si>
  <si>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</si>
  <si>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</si>
  <si>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</si>
  <si>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</si>
  <si>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</si>
  <si>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</si>
  <si>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</si>
  <si>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</si>
  <si>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</si>
  <si>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</si>
  <si>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</si>
  <si>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</si>
  <si>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</si>
  <si>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</si>
  <si>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</si>
  <si>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</si>
  <si>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</si>
  <si>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</si>
  <si>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</si>
  <si>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</si>
  <si>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</si>
  <si>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</si>
  <si>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</si>
  <si>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</si>
  <si>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</si>
  <si>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</si>
  <si>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</si>
  <si>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</si>
  <si>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</si>
  <si>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</si>
  <si>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</si>
  <si>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</si>
  <si>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</si>
  <si>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</si>
  <si>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</si>
  <si>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</si>
  <si>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</si>
  <si>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</si>
  <si>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</si>
  <si>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</si>
  <si>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</si>
  <si>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</si>
  <si>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</si>
  <si>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</si>
  <si>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</si>
  <si>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</si>
  <si>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</si>
  <si>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</si>
  <si>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</si>
  <si>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</si>
  <si>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</si>
  <si>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</si>
  <si>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</si>
  <si>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</si>
  <si>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</si>
  <si>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</si>
  <si>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</si>
  <si>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</si>
  <si>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</si>
  <si>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</si>
  <si>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</si>
  <si>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</si>
  <si>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</si>
  <si>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</si>
  <si>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</si>
  <si>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</si>
  <si>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</si>
  <si>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</si>
  <si>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</si>
  <si>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</si>
  <si>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</si>
  <si>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</si>
  <si>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</si>
  <si>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</si>
  <si>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</si>
  <si>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</si>
  <si>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</si>
  <si>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</si>
  <si>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</si>
  <si>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</si>
  <si>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</si>
  <si>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</si>
  <si>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</si>
  <si>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</si>
  <si>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</si>
  <si>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</si>
  <si>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</si>
  <si>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</si>
  <si>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</si>
  <si>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</si>
  <si>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</si>
  <si>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</si>
  <si>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</si>
  <si>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</si>
  <si>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</si>
  <si>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</si>
  <si>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</si>
  <si>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</si>
  <si>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</si>
  <si>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</si>
  <si>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</si>
  <si>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</si>
  <si>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</si>
  <si>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</si>
  <si>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</si>
  <si>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</si>
  <si>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</si>
  <si>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</si>
  <si>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</si>
  <si>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</si>
  <si>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</si>
  <si>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</si>
  <si>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</si>
  <si>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</si>
  <si>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</si>
  <si>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</si>
  <si>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</si>
  <si>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</si>
  <si>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</si>
  <si>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</si>
  <si>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</si>
  <si>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</si>
  <si>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</si>
  <si>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</si>
  <si>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</si>
  <si>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</si>
  <si>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</si>
  <si>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</si>
  <si>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</si>
  <si>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</si>
  <si>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</si>
  <si>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</si>
  <si>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</si>
  <si>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</si>
  <si>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</si>
  <si>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</si>
  <si>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</si>
  <si>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</si>
  <si>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</si>
  <si>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</si>
  <si>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</si>
  <si>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</si>
  <si>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</si>
  <si>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</si>
  <si>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</si>
  <si>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</si>
  <si>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</si>
  <si>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</si>
  <si>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</si>
  <si>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</si>
  <si>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</si>
  <si>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</si>
  <si>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</si>
  <si>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</si>
  <si>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</si>
  <si>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</si>
  <si>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</si>
  <si>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</si>
  <si>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</si>
  <si>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</si>
  <si>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</si>
  <si>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</si>
  <si>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</si>
  <si>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</si>
  <si>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</si>
  <si>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</si>
  <si>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</si>
  <si>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</si>
  <si>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</si>
  <si>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</si>
  <si>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</si>
  <si>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</si>
  <si>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</si>
  <si>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</si>
  <si>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</si>
  <si>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</si>
  <si>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</si>
  <si>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</si>
  <si>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</si>
  <si>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</si>
  <si>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</si>
  <si>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</si>
  <si>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</si>
  <si>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</si>
  <si>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</si>
  <si>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</si>
  <si>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</si>
  <si>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</si>
  <si>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</si>
  <si>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</si>
  <si>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</si>
  <si>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</si>
  <si>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</si>
  <si>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</si>
  <si>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</si>
  <si>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</si>
  <si>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</si>
  <si>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</si>
  <si>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</si>
  <si>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</si>
  <si>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</si>
  <si>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</si>
  <si>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</si>
  <si>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</si>
  <si>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</si>
  <si>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</si>
  <si>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</si>
  <si>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</si>
  <si>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</si>
  <si>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</si>
  <si>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</si>
  <si>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</si>
  <si>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</si>
  <si>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</si>
  <si>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</si>
  <si>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</si>
  <si>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</si>
  <si>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</si>
  <si>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</si>
  <si>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</si>
  <si>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</si>
  <si>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</si>
  <si>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</si>
  <si>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</si>
  <si>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</si>
  <si>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</si>
  <si>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</si>
  <si>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</si>
  <si>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</si>
  <si>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</si>
  <si>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</si>
  <si>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</si>
  <si>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</si>
  <si>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</si>
  <si>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</si>
  <si>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</si>
  <si>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</si>
  <si>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</si>
  <si>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</si>
  <si>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</si>
  <si>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</si>
  <si>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</si>
  <si>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</si>
  <si>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</si>
  <si>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</si>
  <si>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</si>
  <si>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</si>
  <si>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</si>
  <si>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</si>
  <si>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</si>
  <si>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</si>
  <si>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</si>
  <si>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</si>
  <si>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</si>
  <si>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</si>
  <si>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</si>
  <si>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</si>
  <si>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</si>
  <si>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</si>
  <si>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</si>
  <si>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</si>
  <si>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</si>
  <si>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</si>
  <si>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</si>
  <si>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</si>
  <si>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</si>
  <si>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</si>
  <si>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</si>
  <si>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</si>
  <si>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</si>
  <si>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</si>
  <si>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</si>
  <si>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</si>
  <si>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</si>
  <si>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</si>
  <si>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</si>
  <si>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</si>
  <si>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</si>
  <si>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</si>
  <si>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</si>
  <si>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</si>
  <si>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</si>
  <si>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</si>
  <si>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</si>
  <si>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</si>
  <si>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</si>
  <si>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</si>
  <si>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</si>
  <si>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</si>
  <si>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</si>
  <si>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</si>
  <si>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</si>
  <si>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</si>
  <si>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</si>
  <si>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</si>
  <si>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</si>
  <si>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</si>
  <si>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</si>
  <si>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</si>
  <si>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</si>
  <si>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</si>
  <si>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</si>
  <si>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</si>
  <si>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</si>
  <si>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</si>
  <si>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</si>
  <si>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</si>
  <si>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</si>
  <si>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</si>
  <si>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</si>
  <si>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</si>
  <si>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</si>
  <si>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</si>
  <si>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</si>
  <si>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</si>
  <si>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</si>
  <si>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</si>
  <si>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</si>
  <si>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</si>
  <si>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</si>
  <si>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</si>
  <si>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</si>
  <si>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</si>
  <si>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</si>
  <si>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</si>
  <si>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</si>
  <si>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</si>
  <si>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</si>
  <si>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</si>
  <si>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</si>
  <si>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</si>
  <si>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</si>
  <si>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</si>
  <si>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</si>
  <si>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</si>
  <si>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</si>
  <si>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</si>
  <si>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</si>
  <si>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</si>
  <si>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</si>
  <si>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</si>
  <si>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</si>
  <si>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</si>
  <si>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</si>
  <si>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</si>
  <si>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</si>
  <si>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</si>
  <si>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</si>
  <si>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</si>
  <si>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</si>
  <si>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</si>
  <si>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</si>
  <si>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</si>
  <si>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</si>
  <si>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</si>
  <si>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</si>
  <si>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</si>
  <si>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</si>
  <si>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</si>
  <si>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</si>
  <si>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</si>
  <si>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</si>
  <si>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</si>
  <si>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</si>
  <si>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</si>
  <si>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</si>
  <si>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</si>
  <si>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</si>
  <si>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</si>
  <si>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</si>
  <si>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</si>
  <si>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</si>
  <si>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</si>
  <si>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</si>
  <si>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</si>
  <si>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</si>
  <si>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</si>
  <si>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</si>
  <si>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</si>
  <si>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</si>
  <si>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</si>
  <si>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</si>
  <si>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</si>
  <si>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</si>
  <si>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</si>
  <si>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</si>
  <si>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</si>
  <si>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</si>
  <si>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</si>
  <si>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</si>
  <si>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</si>
  <si>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</si>
  <si>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</si>
  <si>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</si>
  <si>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</si>
  <si>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</si>
  <si>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</si>
  <si>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</si>
  <si>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</si>
  <si>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</si>
  <si>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</si>
  <si>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</si>
  <si>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</si>
  <si>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</si>
  <si>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</si>
  <si>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</si>
  <si>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</si>
  <si>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</si>
  <si>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</si>
  <si>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</si>
  <si>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</si>
  <si>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</si>
  <si>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</si>
  <si>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</si>
  <si>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</si>
  <si>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</si>
  <si>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</si>
  <si>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</si>
  <si>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</si>
  <si>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</si>
  <si>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</si>
  <si>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</si>
  <si>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</si>
  <si>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</si>
  <si>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</si>
  <si>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</si>
  <si>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</si>
  <si>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</si>
  <si>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</si>
  <si>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</si>
  <si>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</si>
  <si>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</si>
  <si>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</si>
  <si>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</si>
  <si>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</si>
  <si>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</si>
  <si>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</si>
  <si>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</si>
  <si>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</si>
  <si>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</si>
  <si>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</si>
  <si>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</si>
  <si>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</si>
  <si>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</si>
  <si>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</si>
  <si>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</si>
  <si>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</si>
  <si>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</si>
  <si>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</si>
  <si>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</si>
  <si>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</si>
  <si>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</si>
  <si>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</si>
  <si>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</si>
  <si>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</si>
  <si>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</si>
  <si>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</si>
  <si>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</si>
  <si>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</si>
  <si>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</si>
  <si>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</si>
  <si>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</si>
  <si>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</si>
  <si>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</si>
  <si>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</si>
  <si>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</si>
  <si>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</si>
  <si>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</si>
  <si>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</si>
  <si>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</si>
  <si>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</si>
  <si>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</si>
  <si>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</si>
  <si>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</si>
  <si>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</si>
  <si>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</si>
  <si>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</si>
  <si>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</si>
  <si>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</si>
  <si>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</si>
  <si>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</si>
  <si>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</si>
  <si>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</si>
  <si>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</si>
  <si>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</si>
  <si>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</si>
  <si>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</si>
  <si>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</si>
  <si>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</si>
  <si>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</si>
  <si>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</si>
  <si>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</si>
  <si>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</si>
  <si>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</si>
  <si>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</si>
  <si>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</si>
  <si>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</si>
  <si>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</si>
  <si>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</si>
  <si>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</si>
  <si>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</si>
  <si>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</si>
  <si>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</si>
  <si>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</si>
  <si>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</si>
  <si>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</si>
  <si>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</si>
  <si>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</si>
  <si>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</si>
  <si>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</si>
  <si>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</si>
  <si>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</si>
  <si>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</si>
  <si>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</si>
  <si>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</si>
  <si>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</si>
  <si>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</si>
  <si>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</si>
  <si>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</si>
  <si>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</si>
  <si>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</si>
  <si>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</si>
  <si>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</si>
  <si>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</si>
  <si>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</si>
  <si>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</si>
  <si>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</si>
  <si>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</si>
  <si>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</si>
  <si>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</si>
  <si>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</si>
  <si>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</si>
  <si>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</si>
  <si>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</si>
  <si>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</si>
  <si>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</si>
  <si>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</si>
  <si>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</si>
  <si>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</si>
  <si>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</si>
  <si>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</si>
  <si>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</si>
  <si>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</si>
  <si>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</si>
  <si>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</si>
  <si>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</si>
  <si>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</si>
  <si>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</si>
  <si>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</si>
  <si>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</si>
  <si>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</si>
  <si>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</si>
  <si>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</si>
  <si>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</si>
  <si>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</si>
  <si>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</si>
  <si>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</si>
  <si>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</si>
  <si>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</si>
  <si>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</si>
  <si>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</si>
  <si>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</si>
  <si>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</si>
  <si>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</si>
  <si>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</si>
  <si>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</si>
  <si>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</si>
  <si>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</si>
  <si>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</si>
  <si>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</si>
  <si>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</si>
  <si>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</si>
  <si>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</si>
  <si>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</si>
  <si>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</si>
  <si>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</si>
  <si>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</si>
  <si>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</si>
  <si>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</si>
  <si>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</si>
  <si>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</si>
  <si>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</si>
  <si>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</si>
  <si>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</si>
  <si>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</si>
  <si>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</si>
  <si>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</si>
  <si>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</si>
  <si>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</si>
  <si>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</si>
  <si>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</si>
  <si>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</si>
  <si>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</si>
  <si>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</si>
  <si>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</si>
  <si>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</si>
  <si>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</si>
  <si>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</si>
  <si>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</si>
  <si>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</si>
  <si>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</si>
  <si>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</si>
  <si>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</si>
  <si>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</si>
  <si>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</si>
  <si>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</si>
  <si>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</si>
  <si>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</si>
  <si>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</si>
  <si>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</si>
  <si>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</si>
  <si>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</si>
  <si>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</si>
  <si>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</si>
  <si>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</si>
  <si>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</si>
  <si>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</si>
  <si>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</si>
  <si>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</si>
  <si>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</si>
  <si>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</si>
  <si>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</si>
  <si>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</si>
  <si>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</si>
  <si>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</si>
  <si>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</si>
  <si>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</si>
  <si>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</si>
  <si>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</si>
  <si>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</si>
  <si>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</si>
  <si>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</si>
  <si>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</si>
  <si>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</si>
  <si>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</si>
  <si>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</si>
  <si>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</si>
  <si>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</si>
  <si>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</si>
  <si>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</si>
  <si>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</si>
  <si>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</si>
  <si>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</si>
  <si>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</si>
  <si>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</si>
  <si>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</si>
  <si>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</si>
  <si>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</si>
  <si>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</si>
  <si>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</si>
  <si>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</si>
  <si>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</si>
  <si>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</si>
  <si>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</si>
  <si>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</si>
  <si>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</si>
  <si>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</si>
  <si>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</si>
  <si>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</si>
  <si>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</si>
  <si>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</si>
  <si>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</si>
  <si>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</si>
  <si>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</si>
  <si>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</si>
  <si>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</si>
  <si>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</si>
  <si>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</si>
  <si>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</si>
  <si>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</si>
  <si>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</si>
  <si>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</si>
  <si>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</si>
  <si>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</si>
  <si>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</si>
  <si>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</si>
  <si>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</si>
  <si>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</si>
  <si>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</si>
  <si>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</si>
  <si>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</si>
  <si>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</si>
  <si>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</si>
  <si>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</si>
  <si>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</si>
  <si>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</si>
  <si>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</si>
  <si>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</si>
  <si>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</si>
  <si>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</si>
  <si>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</si>
  <si>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</si>
  <si>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</si>
  <si>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</si>
  <si>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</si>
  <si>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</si>
  <si>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</si>
  <si>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</si>
  <si>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</si>
  <si>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</si>
  <si>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</si>
  <si>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</si>
  <si>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</si>
  <si>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</si>
  <si>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</si>
  <si>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</si>
  <si>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</si>
  <si>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</si>
  <si>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</si>
  <si>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</si>
  <si>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</si>
  <si>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</si>
  <si>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</si>
  <si>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</si>
  <si>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</si>
  <si>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</si>
  <si>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</si>
  <si>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</si>
  <si>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</si>
  <si>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</si>
  <si>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</si>
  <si>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</si>
  <si>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</si>
  <si>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</si>
  <si>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</si>
  <si>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</si>
  <si>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</si>
  <si>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</si>
  <si>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</si>
  <si>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</si>
  <si>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</si>
  <si>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</si>
  <si>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</si>
  <si>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</si>
  <si>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</si>
  <si>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</si>
  <si>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</si>
  <si>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</si>
  <si>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</si>
  <si>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</si>
  <si>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</si>
  <si>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</si>
  <si>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</si>
  <si>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</si>
  <si>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</si>
  <si>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</si>
  <si>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</si>
  <si>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</si>
  <si>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</si>
  <si>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</si>
  <si>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</si>
  <si>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</si>
  <si>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</si>
  <si>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</si>
  <si>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</si>
  <si>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</si>
  <si>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</si>
  <si>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</si>
  <si>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</si>
  <si>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</si>
  <si>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</si>
  <si>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</si>
  <si>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</si>
  <si>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</si>
  <si>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</si>
  <si>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</si>
  <si>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</si>
  <si>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</si>
  <si>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</si>
  <si>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</si>
  <si>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</si>
  <si>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</si>
  <si>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</si>
  <si>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</si>
  <si>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</si>
  <si>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</si>
  <si>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</si>
  <si>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</si>
  <si>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</si>
  <si>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</si>
  <si>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</si>
  <si>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</si>
  <si>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</si>
  <si>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</si>
  <si>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</si>
  <si>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</si>
  <si>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</si>
  <si>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</si>
  <si>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</si>
  <si>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</si>
  <si>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</si>
  <si>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</si>
  <si>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</si>
  <si>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</si>
  <si>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</si>
  <si>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</si>
  <si>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</si>
  <si>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</si>
  <si>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</si>
  <si>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</si>
  <si>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</si>
  <si>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</si>
  <si>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</si>
  <si>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</si>
  <si>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</si>
  <si>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</si>
  <si>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</si>
  <si>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</si>
  <si>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</si>
  <si>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</si>
  <si>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</si>
  <si>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</si>
  <si>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</si>
  <si>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</si>
  <si>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</si>
  <si>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</si>
  <si>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</si>
  <si>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</si>
  <si>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</si>
  <si>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</si>
  <si>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</si>
  <si>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</si>
  <si>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</si>
  <si>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</si>
  <si>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</si>
  <si>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</si>
  <si>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</si>
  <si>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</si>
  <si>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</si>
  <si>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</si>
  <si>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</si>
  <si>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</si>
  <si>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</si>
  <si>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</si>
  <si>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</si>
  <si>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</si>
  <si>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</si>
  <si>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</si>
  <si>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</si>
  <si>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</si>
  <si>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</si>
  <si>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</si>
  <si>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</si>
  <si>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</si>
  <si>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</si>
  <si>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</si>
  <si>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</si>
  <si>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</si>
  <si>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</si>
  <si>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</si>
  <si>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</si>
  <si>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</si>
  <si>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</si>
  <si>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</si>
  <si>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</si>
  <si>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</si>
  <si>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</si>
  <si>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</si>
  <si>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</si>
  <si>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</si>
  <si>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</si>
  <si>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</si>
  <si>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</si>
  <si>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</si>
  <si>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</si>
  <si>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</si>
  <si>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</si>
  <si>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</si>
  <si>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</si>
  <si>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</si>
  <si>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</si>
  <si>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</si>
  <si>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</si>
  <si>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</si>
  <si>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</si>
  <si>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</si>
  <si>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</si>
  <si>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</si>
  <si>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</si>
  <si>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</si>
  <si>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</si>
  <si>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</si>
  <si>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</si>
  <si>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</si>
  <si>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</si>
  <si>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</si>
  <si>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</si>
  <si>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</si>
  <si>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</si>
  <si>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</si>
  <si>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</si>
  <si>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</si>
  <si>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</si>
  <si>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</si>
  <si>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</si>
  <si>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</si>
  <si>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</si>
  <si>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</si>
  <si>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</si>
  <si>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</si>
  <si>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</si>
  <si>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</si>
  <si>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</si>
  <si>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</si>
  <si>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</si>
  <si>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</si>
  <si>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</si>
  <si>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</si>
  <si>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</si>
  <si>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</si>
  <si>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</si>
  <si>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</si>
  <si>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</si>
  <si>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</si>
  <si>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</si>
  <si>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</si>
  <si>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</si>
  <si>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</si>
  <si>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</si>
  <si>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</si>
  <si>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</si>
  <si>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</si>
  <si>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</si>
  <si>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</si>
  <si>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</si>
  <si>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</si>
  <si>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</si>
  <si>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</si>
  <si>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</si>
  <si>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</si>
  <si>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</si>
  <si>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</si>
  <si>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</si>
  <si>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</si>
  <si>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</si>
  <si>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</si>
  <si>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</si>
  <si>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</si>
  <si>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</si>
  <si>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</si>
  <si>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</si>
  <si>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</si>
  <si>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</si>
  <si>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</si>
  <si>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</si>
  <si>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</si>
  <si>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</si>
  <si>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</si>
  <si>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</si>
  <si>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</si>
  <si>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</si>
  <si>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</si>
  <si>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</si>
  <si>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</si>
  <si>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</si>
  <si>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</si>
  <si>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</si>
  <si>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</si>
  <si>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</si>
  <si>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</si>
  <si>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</si>
  <si>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</si>
  <si>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</si>
  <si>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</si>
  <si>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</si>
  <si>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</si>
  <si>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</si>
  <si>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</si>
  <si>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</si>
  <si>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</si>
  <si>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</si>
  <si>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</si>
  <si>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</si>
  <si>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</si>
  <si>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</si>
  <si>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</si>
  <si>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</si>
  <si>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</si>
  <si>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</si>
  <si>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</si>
  <si>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</si>
  <si>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</si>
  <si>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</si>
  <si>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</si>
  <si>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</si>
  <si>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</si>
  <si>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</si>
  <si>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</si>
  <si>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</si>
  <si>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</si>
  <si>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</si>
  <si>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</si>
  <si>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</si>
  <si>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</si>
  <si>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</si>
  <si>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</si>
  <si>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</si>
  <si>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</si>
  <si>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</si>
  <si>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</si>
  <si>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</si>
  <si>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</si>
  <si>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</si>
  <si>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</si>
  <si>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</si>
  <si>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</si>
  <si>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</si>
  <si>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</si>
  <si>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</si>
  <si>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</si>
  <si>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</si>
  <si>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</si>
  <si>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</si>
  <si>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</si>
  <si>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</si>
  <si>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</si>
  <si>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</si>
  <si>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</si>
  <si>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</si>
  <si>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</si>
  <si>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</si>
  <si>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</si>
  <si>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</si>
  <si>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</si>
  <si>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</si>
  <si>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</si>
  <si>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</si>
  <si>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</si>
  <si>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</si>
  <si>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</si>
  <si>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</si>
  <si>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</si>
  <si>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</si>
  <si>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</si>
  <si>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</si>
  <si>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</si>
  <si>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</si>
  <si>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</si>
  <si>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</si>
  <si>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</si>
  <si>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</si>
  <si>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</si>
  <si>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</si>
  <si>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</si>
  <si>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</si>
  <si>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</si>
  <si>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</si>
  <si>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</si>
  <si>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</si>
  <si>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</si>
  <si>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</si>
  <si>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</si>
  <si>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</si>
  <si>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</si>
  <si>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</si>
  <si>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</si>
  <si>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</si>
  <si>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</si>
  <si>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</si>
  <si>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</si>
  <si>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</si>
  <si>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</si>
  <si>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</si>
  <si>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</si>
  <si>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</si>
  <si>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</si>
  <si>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</si>
  <si>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</si>
  <si>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</si>
  <si>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</si>
  <si>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</si>
  <si>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</si>
  <si>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</si>
  <si>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</si>
  <si>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</si>
  <si>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</si>
  <si>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</si>
  <si>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</si>
  <si>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</si>
  <si>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</si>
  <si>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</si>
  <si>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</si>
  <si>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</si>
  <si>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</si>
  <si>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</si>
  <si>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</si>
  <si>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</si>
  <si>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</si>
  <si>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</si>
  <si>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</si>
  <si>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</si>
  <si>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</si>
  <si>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</si>
  <si>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</si>
  <si>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</si>
  <si>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</si>
  <si>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</si>
  <si>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</si>
  <si>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</si>
  <si>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</si>
  <si>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</si>
  <si>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</si>
  <si>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</si>
  <si>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</si>
  <si>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</si>
  <si>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</si>
  <si>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</si>
  <si>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</si>
  <si>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</si>
  <si>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</si>
  <si>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</si>
  <si>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</si>
  <si>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</si>
  <si>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</si>
  <si>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</si>
  <si>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</si>
  <si>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</si>
  <si>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</si>
  <si>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</si>
  <si>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</si>
  <si>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</si>
  <si>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</si>
  <si>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</si>
  <si>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</si>
  <si>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</si>
  <si>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</si>
  <si>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</si>
  <si>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</si>
  <si>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</si>
  <si>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</si>
  <si>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</si>
  <si>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</si>
  <si>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</si>
  <si>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</si>
  <si>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</si>
  <si>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</si>
  <si>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</si>
  <si>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</si>
  <si>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</si>
  <si>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</si>
  <si>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</si>
  <si>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</si>
  <si>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</si>
  <si>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</si>
  <si>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</si>
  <si>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</si>
  <si>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</si>
  <si>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</si>
  <si>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</si>
  <si>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</si>
  <si>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</si>
  <si>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</si>
  <si>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</si>
  <si>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</si>
  <si>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</si>
  <si>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</si>
  <si>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</si>
  <si>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</si>
  <si>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</si>
  <si>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</si>
  <si>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</si>
  <si>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</si>
  <si>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</si>
  <si>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</si>
  <si>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</si>
  <si>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</si>
  <si>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</si>
  <si>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</si>
  <si>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</si>
  <si>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</si>
  <si>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</si>
  <si>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</si>
  <si>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</si>
  <si>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</si>
  <si>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</si>
  <si>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</si>
  <si>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</si>
  <si>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</si>
  <si>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</si>
  <si>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</si>
  <si>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</si>
  <si>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</si>
  <si>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</si>
  <si>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</si>
  <si>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</si>
  <si>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</si>
  <si>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</si>
  <si>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</si>
  <si>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</si>
  <si>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</si>
  <si>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</si>
  <si>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</si>
  <si>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</si>
  <si>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</si>
  <si>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</si>
  <si>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</si>
  <si>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</si>
  <si>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</si>
  <si>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</si>
  <si>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</si>
  <si>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</si>
  <si>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</si>
  <si>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</si>
  <si>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</si>
  <si>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</si>
  <si>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</si>
  <si>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</si>
  <si>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</si>
  <si>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</si>
  <si>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</si>
  <si>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</si>
  <si>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</si>
  <si>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</si>
  <si>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</si>
  <si>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</si>
  <si>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</si>
  <si>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</si>
  <si>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</si>
  <si>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</si>
  <si>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</si>
  <si>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</si>
  <si>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</si>
  <si>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</si>
  <si>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</si>
  <si>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</si>
  <si>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</si>
  <si>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</si>
  <si>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</si>
  <si>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</si>
  <si>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</si>
  <si>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</si>
  <si>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</si>
  <si>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</si>
  <si>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</si>
  <si>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</si>
  <si>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</si>
  <si>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</si>
  <si>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</si>
  <si>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</si>
  <si>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</si>
  <si>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</si>
  <si>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</si>
  <si>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</si>
  <si>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</si>
  <si>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</si>
  <si>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</si>
  <si>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</si>
  <si>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</si>
  <si>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</si>
  <si>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</si>
  <si>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</si>
  <si>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</si>
  <si>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</si>
  <si>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</si>
  <si>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</si>
  <si>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</si>
  <si>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</si>
  <si>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</si>
  <si>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</si>
  <si>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</si>
  <si>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</si>
  <si>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</si>
  <si>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</si>
  <si>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</si>
  <si>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</si>
  <si>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</si>
  <si>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</si>
  <si>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</si>
  <si>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</si>
  <si>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</si>
  <si>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</si>
  <si>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</si>
  <si>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</si>
  <si>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</si>
  <si>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</si>
  <si>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</si>
  <si>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</si>
  <si>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</si>
  <si>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</si>
  <si>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</si>
  <si>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</si>
  <si>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</si>
  <si>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</si>
  <si>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</si>
  <si>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</si>
  <si>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</si>
  <si>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</si>
  <si>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</si>
  <si>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</si>
  <si>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</si>
  <si>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</si>
  <si>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</si>
  <si>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</si>
  <si>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</si>
  <si>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</si>
  <si>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</si>
  <si>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</si>
  <si>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</si>
  <si>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</si>
  <si>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</si>
  <si>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</si>
  <si>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</si>
  <si>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</si>
  <si>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</si>
  <si>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</si>
  <si>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</si>
  <si>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</si>
  <si>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</si>
  <si>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</si>
  <si>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</si>
  <si>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</si>
  <si>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</si>
  <si>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</si>
  <si>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</si>
  <si>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</si>
  <si>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</si>
  <si>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</si>
  <si>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</si>
  <si>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</si>
  <si>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</si>
  <si>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</si>
  <si>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</si>
  <si>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</si>
  <si>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</si>
  <si>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</si>
  <si>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</si>
  <si>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</si>
  <si>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</si>
  <si>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</si>
  <si>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</si>
  <si>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</si>
  <si>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</si>
  <si>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</si>
  <si>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</si>
  <si>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</si>
  <si>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</si>
  <si>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</si>
  <si>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</si>
  <si>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</si>
  <si>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</si>
  <si>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</si>
  <si>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</si>
  <si>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</si>
  <si>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</si>
  <si>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</si>
  <si>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</si>
  <si>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</si>
  <si>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</si>
  <si>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</si>
  <si>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</si>
  <si>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</si>
  <si>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</si>
  <si>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</si>
  <si>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</si>
  <si>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</si>
  <si>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</si>
  <si>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</si>
  <si>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</si>
  <si>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</si>
  <si>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</si>
  <si>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</si>
  <si>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</si>
  <si>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</si>
  <si>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</si>
  <si>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</si>
  <si>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</si>
  <si>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</si>
  <si>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</si>
  <si>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</si>
  <si>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</si>
  <si>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</si>
  <si>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</si>
  <si>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</si>
  <si>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</si>
  <si>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</si>
  <si>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</si>
  <si>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</si>
  <si>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</si>
  <si>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</si>
  <si>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</si>
  <si>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</si>
  <si>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</si>
  <si>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</si>
  <si>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</si>
  <si>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</si>
  <si>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</si>
  <si>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</si>
  <si>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</si>
  <si>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</si>
  <si>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</si>
  <si>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</si>
  <si>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</si>
  <si>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</si>
  <si>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</si>
  <si>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</si>
  <si>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</si>
  <si>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</si>
  <si>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</si>
  <si>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</si>
  <si>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</si>
  <si>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</si>
  <si>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</si>
  <si>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</si>
  <si>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</si>
  <si>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</si>
  <si>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</si>
  <si>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</si>
  <si>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</si>
  <si>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</si>
  <si>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</si>
  <si>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</si>
  <si>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</si>
  <si>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</si>
  <si>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</si>
  <si>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</si>
  <si>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</si>
  <si>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</si>
  <si>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</si>
  <si>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</si>
  <si>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</si>
  <si>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</si>
  <si>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</si>
  <si>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</si>
  <si>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</si>
  <si>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</si>
  <si>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</si>
  <si>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</si>
  <si>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</si>
  <si>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</si>
  <si>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</si>
  <si>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</si>
  <si>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</si>
  <si>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</si>
  <si>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</si>
  <si>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</si>
  <si>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</si>
  <si>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</si>
  <si>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</si>
  <si>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</si>
  <si>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</si>
  <si>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</si>
  <si>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</si>
  <si>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</si>
  <si>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</si>
  <si>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</si>
  <si>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</si>
  <si>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</si>
  <si>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</si>
  <si>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</si>
  <si>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</si>
  <si>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</si>
  <si>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</si>
  <si>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</si>
  <si>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</si>
  <si>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</si>
  <si>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</si>
  <si>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</si>
  <si>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</si>
  <si>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</si>
  <si>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</si>
  <si>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</si>
  <si>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</si>
  <si>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</si>
  <si>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</si>
  <si>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</si>
  <si>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</si>
  <si>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</si>
  <si>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</si>
  <si>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</si>
  <si>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</si>
  <si>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</si>
  <si>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</si>
  <si>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</si>
  <si>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</si>
  <si>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</si>
  <si>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</si>
  <si>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</si>
  <si>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</si>
  <si>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</si>
  <si>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</si>
  <si>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</si>
  <si>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</si>
  <si>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</si>
  <si>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</si>
  <si>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</si>
  <si>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</si>
  <si>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</si>
  <si>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</si>
  <si>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</si>
  <si>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</si>
  <si>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</si>
  <si>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</si>
  <si>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</si>
  <si>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</si>
  <si>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</si>
  <si>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</si>
  <si>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</si>
  <si>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</si>
  <si>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</si>
  <si>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</si>
  <si>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</si>
  <si>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</si>
  <si>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</si>
  <si>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</si>
  <si>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</si>
  <si>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</si>
  <si>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</si>
  <si>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</si>
  <si>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</si>
  <si>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</si>
  <si>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</si>
  <si>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</si>
  <si>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</si>
  <si>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</si>
  <si>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</si>
  <si>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</si>
  <si>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</si>
  <si>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</si>
  <si>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</si>
  <si>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</si>
  <si>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</si>
  <si>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</si>
  <si>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</si>
  <si>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</si>
  <si>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</si>
  <si>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</si>
  <si>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</si>
  <si>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</si>
  <si>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</si>
  <si>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</si>
  <si>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</si>
  <si>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</si>
  <si>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</si>
  <si>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</si>
  <si>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</si>
  <si>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</si>
  <si>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</si>
  <si>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</si>
  <si>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</si>
  <si>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</si>
  <si>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</si>
  <si>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</si>
  <si>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</si>
  <si>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</si>
  <si>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</si>
  <si>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</si>
  <si>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</si>
  <si>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</si>
  <si>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</si>
  <si>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</si>
  <si>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</si>
  <si>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</si>
  <si>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</si>
  <si>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</si>
  <si>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</si>
  <si>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</si>
  <si>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</si>
  <si>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</si>
  <si>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</si>
  <si>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</si>
  <si>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</si>
  <si>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</si>
  <si>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</si>
  <si>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</si>
  <si>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</si>
  <si>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</si>
  <si>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</si>
  <si>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</si>
  <si>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</si>
  <si>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</si>
  <si>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</si>
  <si>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</si>
  <si>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</si>
  <si>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</si>
  <si>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</si>
  <si>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</si>
  <si>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</si>
  <si>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</si>
  <si>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</si>
  <si>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</si>
  <si>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</si>
  <si>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</si>
  <si>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</si>
  <si>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</si>
  <si>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</si>
  <si>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</si>
  <si>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</si>
  <si>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</si>
  <si>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</si>
  <si>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</si>
  <si>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</si>
  <si>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</si>
  <si>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</si>
  <si>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</si>
  <si>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</si>
  <si>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</si>
  <si>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</si>
  <si>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</si>
  <si>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</si>
  <si>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</si>
  <si>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</si>
  <si>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</si>
  <si>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</si>
  <si>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</si>
  <si>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</si>
  <si>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</si>
  <si>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</si>
  <si>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</si>
  <si>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</si>
  <si>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</si>
  <si>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</si>
  <si>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</si>
  <si>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</si>
  <si>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</si>
  <si>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</si>
  <si>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</si>
  <si>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</si>
  <si>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</si>
  <si>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</si>
  <si>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</si>
  <si>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</si>
  <si>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</si>
  <si>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</si>
  <si>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</si>
  <si>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</si>
  <si>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</si>
  <si>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</si>
  <si>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</si>
  <si>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</si>
  <si>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</si>
  <si>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</si>
  <si>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</si>
  <si>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</si>
  <si>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</si>
  <si>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</si>
  <si>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</si>
  <si>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</si>
  <si>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</si>
  <si>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</si>
  <si>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</si>
  <si>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</si>
  <si>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</si>
  <si>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</si>
  <si>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</si>
  <si>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</si>
  <si>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</si>
  <si>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</si>
  <si>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</si>
  <si>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</si>
  <si>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</si>
  <si>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</si>
  <si>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</si>
  <si>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</si>
  <si>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</si>
  <si>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</si>
  <si>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</si>
  <si>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</si>
  <si>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</si>
  <si>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</si>
  <si>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</si>
  <si>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</si>
  <si>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</si>
  <si>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</si>
  <si>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</si>
  <si>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</si>
  <si>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</si>
  <si>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</si>
  <si>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</si>
  <si>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</si>
  <si>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</si>
  <si>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</si>
  <si>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</si>
  <si>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</si>
  <si>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</si>
  <si>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</si>
  <si>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</si>
  <si>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</si>
  <si>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</si>
  <si>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</si>
  <si>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</si>
  <si>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</si>
  <si>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</si>
  <si>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</si>
  <si>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</si>
  <si>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</si>
  <si>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</si>
  <si>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</si>
  <si>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</si>
  <si>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</si>
  <si>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</si>
  <si>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</si>
  <si>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</si>
  <si>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</si>
  <si>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</si>
  <si>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</si>
  <si>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</si>
  <si>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</si>
  <si>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</si>
  <si>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</si>
  <si>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</si>
  <si>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</si>
  <si>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</si>
  <si>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</si>
  <si>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</si>
  <si>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</si>
  <si>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</si>
  <si>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</si>
  <si>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</si>
  <si>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</si>
  <si>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</si>
  <si>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</si>
  <si>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</si>
  <si>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</si>
  <si>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</si>
  <si>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</si>
  <si>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</si>
  <si>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</si>
  <si>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</si>
  <si>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</si>
  <si>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</si>
  <si>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</si>
  <si>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</si>
  <si>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</si>
  <si>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</si>
  <si>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</si>
  <si>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</si>
  <si>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</si>
  <si>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</si>
  <si>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</si>
  <si>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</si>
  <si>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</si>
  <si>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</si>
  <si>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</si>
  <si>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</si>
  <si>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</si>
  <si>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</si>
  <si>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</si>
  <si>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</si>
  <si>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</si>
  <si>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</si>
  <si>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</si>
  <si>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</si>
  <si>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</si>
  <si>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</si>
  <si>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</si>
  <si>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</si>
  <si>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</si>
  <si>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</si>
  <si>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</si>
  <si>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</si>
  <si>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</si>
  <si>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</si>
  <si>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</si>
  <si>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</si>
  <si>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</si>
  <si>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</si>
  <si>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</si>
  <si>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</si>
  <si>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</si>
  <si>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</si>
  <si>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</si>
  <si>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</si>
  <si>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</si>
  <si>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</si>
  <si>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</si>
  <si>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</si>
  <si>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</si>
  <si>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</si>
  <si>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</si>
  <si>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</si>
  <si>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</si>
  <si>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</si>
  <si>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</si>
  <si>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</si>
  <si>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</si>
  <si>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</si>
  <si>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</si>
  <si>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</si>
  <si>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</si>
  <si>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</si>
  <si>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</si>
  <si>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</si>
  <si>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</si>
  <si>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</si>
  <si>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</si>
  <si>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</si>
  <si>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</si>
  <si>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</si>
  <si>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</si>
  <si>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</si>
  <si>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</si>
  <si>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</si>
  <si>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</si>
  <si>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</si>
  <si>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</si>
  <si>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</si>
  <si>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</si>
  <si>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</si>
  <si>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</si>
  <si>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</si>
  <si>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</si>
  <si>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</si>
  <si>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</si>
  <si>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</si>
  <si>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</si>
  <si>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</si>
  <si>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</si>
  <si>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</si>
  <si>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</si>
  <si>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</si>
  <si>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</si>
  <si>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</si>
  <si>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</si>
  <si>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</si>
  <si>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</si>
  <si>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</si>
  <si>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</si>
  <si>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</si>
  <si>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</si>
  <si>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</si>
  <si>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</si>
  <si>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</si>
  <si>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</si>
  <si>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</si>
  <si>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</si>
  <si>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</si>
  <si>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</si>
  <si>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</si>
  <si>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</si>
  <si>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</si>
  <si>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</si>
  <si>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</si>
  <si>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</si>
  <si>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</si>
  <si>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</si>
  <si>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</si>
  <si>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</si>
  <si>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</si>
  <si>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</si>
  <si>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</si>
  <si>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</si>
  <si>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</si>
  <si>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</si>
  <si>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</si>
  <si>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</si>
  <si>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</si>
  <si>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</si>
  <si>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</si>
  <si>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</si>
  <si>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</si>
  <si>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</si>
  <si>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</si>
  <si>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</si>
  <si>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</si>
  <si>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</si>
  <si>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</si>
  <si>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</si>
  <si>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</si>
  <si>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</si>
  <si>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</si>
  <si>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</si>
  <si>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</si>
  <si>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</si>
  <si>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</si>
  <si>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</si>
  <si>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</si>
  <si>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</si>
  <si>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</si>
  <si>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</si>
  <si>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</si>
  <si>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</si>
  <si>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</si>
  <si>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</si>
  <si>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</si>
  <si>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</si>
  <si>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</si>
  <si>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</si>
  <si>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</si>
  <si>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</si>
  <si>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</si>
  <si>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</si>
  <si>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</si>
  <si>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</si>
  <si>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</si>
  <si>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</si>
  <si>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</si>
  <si>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</si>
  <si>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</si>
  <si>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</si>
  <si>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</si>
  <si>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</si>
  <si>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</si>
  <si>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</si>
  <si>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</si>
  <si>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</si>
  <si>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</si>
  <si>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</si>
  <si>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</si>
  <si>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</si>
  <si>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</si>
  <si>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</si>
  <si>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</si>
  <si>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</si>
  <si>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</si>
  <si>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</si>
  <si>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</si>
  <si>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</si>
  <si>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</si>
  <si>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</si>
  <si>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</si>
  <si>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</si>
  <si>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</si>
  <si>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</si>
  <si>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</si>
  <si>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</si>
  <si>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</si>
  <si>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</si>
  <si>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</si>
  <si>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</si>
  <si>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</si>
  <si>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</si>
  <si>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</si>
  <si>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</si>
  <si>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</si>
  <si>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</si>
  <si>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</si>
  <si>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</si>
  <si>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</si>
  <si>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</si>
  <si>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</si>
  <si>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</si>
  <si>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</si>
  <si>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</si>
  <si>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</si>
  <si>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</si>
  <si>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</si>
  <si>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</si>
  <si>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</si>
  <si>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</si>
  <si>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</si>
  <si>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</si>
  <si>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</si>
  <si>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</si>
  <si>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</si>
  <si>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</si>
  <si>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</si>
  <si>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</si>
  <si>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</si>
  <si>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</si>
  <si>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</si>
  <si>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</si>
  <si>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</si>
  <si>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</si>
  <si>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</si>
  <si>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</si>
  <si>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</si>
  <si>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</si>
  <si>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</si>
  <si>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</si>
  <si>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</si>
  <si>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</si>
  <si>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</si>
  <si>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</si>
  <si>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</si>
  <si>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</si>
  <si>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</si>
  <si>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</si>
  <si>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</si>
  <si>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</si>
  <si>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</si>
  <si>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</si>
  <si>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</si>
  <si>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</si>
  <si>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</si>
  <si>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</si>
  <si>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</si>
  <si>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</si>
  <si>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</si>
  <si>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</si>
  <si>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</si>
  <si>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</si>
  <si>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</si>
  <si>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</si>
  <si>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</si>
  <si>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</si>
  <si>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</si>
  <si>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</si>
  <si>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</si>
  <si>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</si>
  <si>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</si>
  <si>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</si>
  <si>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</si>
  <si>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</si>
  <si>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</si>
  <si>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</si>
  <si>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</si>
  <si>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</si>
  <si>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</si>
  <si>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</si>
  <si>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</si>
  <si>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</si>
  <si>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</si>
  <si>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</si>
  <si>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</si>
  <si>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</si>
  <si>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</si>
  <si>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</si>
  <si>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</si>
  <si>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</si>
  <si>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</si>
  <si>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</si>
  <si>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</si>
  <si>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</si>
  <si>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</si>
  <si>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</si>
  <si>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</si>
  <si>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</si>
  <si>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</si>
  <si>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</si>
  <si>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</si>
  <si>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</si>
  <si>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</si>
  <si>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</si>
  <si>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</si>
  <si>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</si>
  <si>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</si>
  <si>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</si>
  <si>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</si>
  <si>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</si>
  <si>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</si>
  <si>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</si>
  <si>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</si>
  <si>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</si>
  <si>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</si>
  <si>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</si>
  <si>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</si>
  <si>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</si>
  <si>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</si>
  <si>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</si>
  <si>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</si>
  <si>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</si>
  <si>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</si>
  <si>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</si>
  <si>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</si>
  <si>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</si>
  <si>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</si>
  <si>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</si>
  <si>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</si>
  <si>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</si>
  <si>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</si>
  <si>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</si>
  <si>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</si>
  <si>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</si>
  <si>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</si>
  <si>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</si>
  <si>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</si>
  <si>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</si>
  <si>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</si>
  <si>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</si>
  <si>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</si>
  <si>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</si>
  <si>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</si>
  <si>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</si>
  <si>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</si>
  <si>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</si>
  <si>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</si>
  <si>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</si>
  <si>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</si>
  <si>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</si>
  <si>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</si>
  <si>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</si>
  <si>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</si>
  <si>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</si>
  <si>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</si>
  <si>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</si>
  <si>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</si>
  <si>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</si>
  <si>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</si>
  <si>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</si>
  <si>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</si>
  <si>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</si>
  <si>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</si>
  <si>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</si>
  <si>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</si>
  <si>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</si>
  <si>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</si>
  <si>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</si>
  <si>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</si>
  <si>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</si>
  <si>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</si>
  <si>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</si>
  <si>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</si>
  <si>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</si>
  <si>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</si>
  <si>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</si>
  <si>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</si>
  <si>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</si>
  <si>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</si>
  <si>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</si>
  <si>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</si>
  <si>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</si>
  <si>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</si>
  <si>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</si>
  <si>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</si>
  <si>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</si>
  <si>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</si>
  <si>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</si>
  <si>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</si>
  <si>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</si>
  <si>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</si>
  <si>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</si>
  <si>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</si>
  <si>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</si>
  <si>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</si>
  <si>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</si>
  <si>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</si>
  <si>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</si>
  <si>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</si>
  <si>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</si>
  <si>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</si>
  <si>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</si>
  <si>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</si>
  <si>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</si>
  <si>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</si>
  <si>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</si>
  <si>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</si>
  <si>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</si>
  <si>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</si>
  <si>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</si>
  <si>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</si>
  <si>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</si>
  <si>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</si>
  <si>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</si>
  <si>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</si>
  <si>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</si>
  <si>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</si>
  <si>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</si>
  <si>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</si>
  <si>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</si>
  <si>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</si>
  <si>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</si>
  <si>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</si>
  <si>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</si>
  <si>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</si>
  <si>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</si>
  <si>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</si>
  <si>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</si>
  <si>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</si>
  <si>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</si>
  <si>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</si>
  <si>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</si>
  <si>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</si>
  <si>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</si>
  <si>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</si>
  <si>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</si>
  <si>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</si>
  <si>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</si>
  <si>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</si>
  <si>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</si>
  <si>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</si>
  <si>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</si>
  <si>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</si>
  <si>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</si>
  <si>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</si>
  <si>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</si>
  <si>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</si>
  <si>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</si>
  <si>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</si>
  <si>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</si>
  <si>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</si>
  <si>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</si>
  <si>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</si>
  <si>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</si>
  <si>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</si>
  <si>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</si>
  <si>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</si>
  <si>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</si>
  <si>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</si>
  <si>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</si>
  <si>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</si>
  <si>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</si>
  <si>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</si>
  <si>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</si>
  <si>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</si>
  <si>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</si>
  <si>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</si>
  <si>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</si>
  <si>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</si>
  <si>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</si>
  <si>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</si>
  <si>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</si>
  <si>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</si>
  <si>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</si>
  <si>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</si>
  <si>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</si>
  <si>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</si>
  <si>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</si>
  <si>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</si>
  <si>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</si>
  <si>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</si>
  <si>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</si>
  <si>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</si>
  <si>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</si>
  <si>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</si>
  <si>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</si>
  <si>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</si>
  <si>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</si>
  <si>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</si>
  <si>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</si>
  <si>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</si>
  <si>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</si>
  <si>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</si>
  <si>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</si>
  <si>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</si>
  <si>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</si>
  <si>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</si>
  <si>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</si>
  <si>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</si>
  <si>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</si>
  <si>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</si>
  <si>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</si>
  <si>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</si>
  <si>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</si>
  <si>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</si>
  <si>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</si>
  <si>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</si>
  <si>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</si>
  <si>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</si>
  <si>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</si>
  <si>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</si>
  <si>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</si>
  <si>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</si>
  <si>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</si>
  <si>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</si>
  <si>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</si>
  <si>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</si>
  <si>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</si>
  <si>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</si>
  <si>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</si>
  <si>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</si>
  <si>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</si>
  <si>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</si>
  <si>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</si>
  <si>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</si>
  <si>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</si>
  <si>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</si>
  <si>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</si>
  <si>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</si>
  <si>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</si>
  <si>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</si>
  <si>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</si>
  <si>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</si>
  <si>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</si>
  <si>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</si>
  <si>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</si>
  <si>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</si>
  <si>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</si>
  <si>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</si>
  <si>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</si>
  <si>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</si>
  <si>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</si>
  <si>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</si>
  <si>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</si>
  <si>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</si>
  <si>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</si>
  <si>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</si>
  <si>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</si>
  <si>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</si>
  <si>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</si>
  <si>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</si>
  <si>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</si>
  <si>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</si>
  <si>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</si>
  <si>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</si>
  <si>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</si>
  <si>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</si>
  <si>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</si>
  <si>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</si>
  <si>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</si>
  <si>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</si>
  <si>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</si>
  <si>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</si>
  <si>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</si>
  <si>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</si>
  <si>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</si>
  <si>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</si>
  <si>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</si>
  <si>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</si>
  <si>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</si>
  <si>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</si>
  <si>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</si>
  <si>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</si>
  <si>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</si>
  <si>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</si>
  <si>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</si>
  <si>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</si>
  <si>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</si>
  <si>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</si>
  <si>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</si>
  <si>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</si>
  <si>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</si>
  <si>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</si>
  <si>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</si>
  <si>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</si>
  <si>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</si>
  <si>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</si>
  <si>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</si>
  <si>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</si>
  <si>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</si>
  <si>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</si>
  <si>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</si>
  <si>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</si>
  <si>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</si>
  <si>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</si>
  <si>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</si>
  <si>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</si>
  <si>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</si>
  <si>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</si>
  <si>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</si>
  <si>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</si>
  <si>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</si>
  <si>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</si>
  <si>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</si>
  <si>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</si>
  <si>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</si>
  <si>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</si>
  <si>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</si>
  <si>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</si>
  <si>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</si>
  <si>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</si>
  <si>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</si>
  <si>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</si>
  <si>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</si>
  <si>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</si>
  <si>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</si>
  <si>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</si>
  <si>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</si>
  <si>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</si>
  <si>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</si>
  <si>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</si>
  <si>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</si>
  <si>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</si>
  <si>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</si>
  <si>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</si>
  <si>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</si>
  <si>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</si>
  <si>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</si>
  <si>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</si>
  <si>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</si>
  <si>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</si>
  <si>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</si>
  <si>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</si>
  <si>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</si>
  <si>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</si>
  <si>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</si>
  <si>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</si>
  <si>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</si>
  <si>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</si>
  <si>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</si>
  <si>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</si>
  <si>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</si>
  <si>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</si>
  <si>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</si>
  <si>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</si>
  <si>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</si>
  <si>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</si>
  <si>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</si>
  <si>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</si>
  <si>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</si>
  <si>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</si>
  <si>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</si>
  <si>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</si>
  <si>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</si>
  <si>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</si>
  <si>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</si>
  <si>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</si>
  <si>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</si>
  <si>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</si>
  <si>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</si>
  <si>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</si>
  <si>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</si>
  <si>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</si>
  <si>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</si>
  <si>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</si>
  <si>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</si>
  <si>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</si>
  <si>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</si>
  <si>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</si>
  <si>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</si>
  <si>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</si>
  <si>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</si>
  <si>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</si>
  <si>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</si>
  <si>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</si>
  <si>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</si>
  <si>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</si>
  <si>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</si>
  <si>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</si>
  <si>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</si>
  <si>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</si>
  <si>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</si>
  <si>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</si>
  <si>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</si>
  <si>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</si>
  <si>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</si>
  <si>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</si>
  <si>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</si>
  <si>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</si>
  <si>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</si>
  <si>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</si>
  <si>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</si>
  <si>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</si>
  <si>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</si>
  <si>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</si>
  <si>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</si>
  <si>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</si>
  <si>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</si>
  <si>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</si>
  <si>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</si>
  <si>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</si>
  <si>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</si>
  <si>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</si>
  <si>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</si>
  <si>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</si>
  <si>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</si>
  <si>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</si>
  <si>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</si>
  <si>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</si>
  <si>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</si>
  <si>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</si>
  <si>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</si>
  <si>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</si>
  <si>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</si>
  <si>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</si>
  <si>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</si>
  <si>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</si>
  <si>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</si>
  <si>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</si>
  <si>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</si>
  <si>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</si>
  <si>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</si>
  <si>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</si>
  <si>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</si>
  <si>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</si>
  <si>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</si>
  <si>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</si>
  <si>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</si>
  <si>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</si>
  <si>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</si>
  <si>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</si>
  <si>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</si>
  <si>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</si>
  <si>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</si>
  <si>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</si>
  <si>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</si>
  <si>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</si>
  <si>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</si>
  <si>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</si>
  <si>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</si>
  <si>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</si>
  <si>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</si>
  <si>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</si>
  <si>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</si>
  <si>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</si>
  <si>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</si>
  <si>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</si>
  <si>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</si>
  <si>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</si>
  <si>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</si>
  <si>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</si>
  <si>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</si>
  <si>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</si>
  <si>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</si>
  <si>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</si>
  <si>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</si>
  <si>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</si>
  <si>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</si>
  <si>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</si>
  <si>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</si>
  <si>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</si>
  <si>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</si>
  <si>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</si>
  <si>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</si>
  <si>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</si>
  <si>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</si>
  <si>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</si>
  <si>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</si>
  <si>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</si>
  <si>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</si>
  <si>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</si>
  <si>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</si>
  <si>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</si>
  <si>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</si>
  <si>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</si>
  <si>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</si>
  <si>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</si>
  <si>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</si>
  <si>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</si>
  <si>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</si>
  <si>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</si>
  <si>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</si>
  <si>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</si>
  <si>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</si>
  <si>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</si>
  <si>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</si>
  <si>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</si>
  <si>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</si>
  <si>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</si>
  <si>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</si>
  <si>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</si>
  <si>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</si>
  <si>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</si>
  <si>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</si>
  <si>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</si>
  <si>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</si>
  <si>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</si>
  <si>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</si>
  <si>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</si>
  <si>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</si>
  <si>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</si>
  <si>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</si>
  <si>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</si>
  <si>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</si>
  <si>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</si>
  <si>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</si>
  <si>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</si>
  <si>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</si>
  <si>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</si>
  <si>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</si>
  <si>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</si>
  <si>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</si>
  <si>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</si>
  <si>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</si>
  <si>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</si>
  <si>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</si>
  <si>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</si>
  <si>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</si>
  <si>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</si>
  <si>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</si>
  <si>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</si>
  <si>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</si>
  <si>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</si>
  <si>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</si>
  <si>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</si>
  <si>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</si>
  <si>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</si>
  <si>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</si>
  <si>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</si>
  <si>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</si>
  <si>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</si>
  <si>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</si>
  <si>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</si>
  <si>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</si>
  <si>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</si>
  <si>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</si>
  <si>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</si>
  <si>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</si>
  <si>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</si>
  <si>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</si>
  <si>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</si>
  <si>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</si>
  <si>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</si>
  <si>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</si>
  <si>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</si>
  <si>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</si>
  <si>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</si>
  <si>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</si>
  <si>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</si>
  <si>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</si>
  <si>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</si>
  <si>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</si>
  <si>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</si>
  <si>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</si>
  <si>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</si>
  <si>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</si>
  <si>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</si>
  <si>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</si>
  <si>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</si>
  <si>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</si>
  <si>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</si>
  <si>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</si>
  <si>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</si>
  <si>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</si>
  <si>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</si>
  <si>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</si>
  <si>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</si>
  <si>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</si>
  <si>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</si>
  <si>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</si>
  <si>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</si>
  <si>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</si>
  <si>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</si>
  <si>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</si>
  <si>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</si>
  <si>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</si>
  <si>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</si>
  <si>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</si>
  <si>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</si>
  <si>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</si>
  <si>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</si>
  <si>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</si>
  <si>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</si>
  <si>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</si>
  <si>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</si>
  <si>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</si>
  <si>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</si>
  <si>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</si>
  <si>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</si>
  <si>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</si>
  <si>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</si>
  <si>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</si>
  <si>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</si>
  <si>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</si>
  <si>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</si>
  <si>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</si>
  <si>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</si>
  <si>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</si>
  <si>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</si>
  <si>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</si>
  <si>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</si>
  <si>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</si>
  <si>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</si>
  <si>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</si>
  <si>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</si>
  <si>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</si>
  <si>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</si>
  <si>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</si>
  <si>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</si>
  <si>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</si>
  <si>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</si>
  <si>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</si>
  <si>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</si>
  <si>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</si>
  <si>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</si>
  <si>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</si>
  <si>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</si>
  <si>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</si>
  <si>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</si>
  <si>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</si>
  <si>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</si>
  <si>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</si>
  <si>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</si>
  <si>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</si>
  <si>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</si>
  <si>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</si>
  <si>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</si>
  <si>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</si>
  <si>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</si>
  <si>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</si>
  <si>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</si>
  <si>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</si>
  <si>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</si>
  <si>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</si>
  <si>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</si>
  <si>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</si>
  <si>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</si>
  <si>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</si>
  <si>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</si>
  <si>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</si>
  <si>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</si>
  <si>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</si>
  <si>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</si>
  <si>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</si>
  <si>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</si>
  <si>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</si>
  <si>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</si>
  <si>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</si>
  <si>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</si>
  <si>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</si>
  <si>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</si>
  <si>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</si>
  <si>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</si>
  <si>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</si>
  <si>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</si>
  <si>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</si>
  <si>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</si>
  <si>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</si>
  <si>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</si>
  <si>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</si>
  <si>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</si>
  <si>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</si>
  <si>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</si>
  <si>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</si>
  <si>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</si>
  <si>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</si>
  <si>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</si>
  <si>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</si>
  <si>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</si>
  <si>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</si>
  <si>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</si>
  <si>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</si>
  <si>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</si>
  <si>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</si>
  <si>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</si>
  <si>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</si>
  <si>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</si>
  <si>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</si>
  <si>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</si>
  <si>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</si>
  <si>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</si>
  <si>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</si>
  <si>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</si>
  <si>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</si>
  <si>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</si>
  <si>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</si>
  <si>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</si>
  <si>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</si>
  <si>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</si>
  <si>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</si>
  <si>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</si>
  <si>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</si>
  <si>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</si>
  <si>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</si>
  <si>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</si>
  <si>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</si>
  <si>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</si>
  <si>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</si>
  <si>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</si>
  <si>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</si>
  <si>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</si>
  <si>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</si>
  <si>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</si>
  <si>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</si>
  <si>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</si>
  <si>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</si>
  <si>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</si>
  <si>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</si>
  <si>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</si>
  <si>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</si>
  <si>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</si>
  <si>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</si>
  <si>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</si>
  <si>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</si>
  <si>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</si>
  <si>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</si>
  <si>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</si>
  <si>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</si>
  <si>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</si>
  <si>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</si>
  <si>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</si>
  <si>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</si>
  <si>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</si>
  <si>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</si>
  <si>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</si>
  <si>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</si>
  <si>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</si>
  <si>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</si>
  <si>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</si>
  <si>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</si>
  <si>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</si>
  <si>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</si>
  <si>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</si>
  <si>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</si>
  <si>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</si>
  <si>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</si>
  <si>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</si>
  <si>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</si>
  <si>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</si>
  <si>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</si>
  <si>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</si>
  <si>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</si>
  <si>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</si>
  <si>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</si>
  <si>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</si>
  <si>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</si>
  <si>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</si>
  <si>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</si>
  <si>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</si>
  <si>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</si>
  <si>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</si>
  <si>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</si>
  <si>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</si>
  <si>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</si>
  <si>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</si>
  <si>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</si>
  <si>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</si>
  <si>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</si>
  <si>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</si>
  <si>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</si>
  <si>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</si>
  <si>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</si>
  <si>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</si>
  <si>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</si>
  <si>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</si>
  <si>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</si>
  <si>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</si>
  <si>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</si>
  <si>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</si>
  <si>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</si>
  <si>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</si>
  <si>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</si>
  <si>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</si>
  <si>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</si>
  <si>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</si>
  <si>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</si>
  <si>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</si>
  <si>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</si>
  <si>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</si>
  <si>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</si>
  <si>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</si>
  <si>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</si>
  <si>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</si>
  <si>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</si>
  <si>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</si>
  <si>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</si>
  <si>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</si>
  <si>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</si>
  <si>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</si>
  <si>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</si>
  <si>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</si>
  <si>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</si>
  <si>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</si>
  <si>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</si>
  <si>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</si>
  <si>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</si>
  <si>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</si>
  <si>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</si>
  <si>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</si>
  <si>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</si>
  <si>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</si>
  <si>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</si>
  <si>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</si>
  <si>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</si>
  <si>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</si>
  <si>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</si>
  <si>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</si>
  <si>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</si>
  <si>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</si>
  <si>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</si>
  <si>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</si>
  <si>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</si>
  <si>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</si>
  <si>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</si>
  <si>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</si>
  <si>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</si>
  <si>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</si>
  <si>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</si>
  <si>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</si>
  <si>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</si>
  <si>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</si>
  <si>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</si>
  <si>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</si>
  <si>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</si>
  <si>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</si>
  <si>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</si>
  <si>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</si>
  <si>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</si>
  <si>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</si>
  <si>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</si>
  <si>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</si>
  <si>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</si>
  <si>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</si>
  <si>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</si>
  <si>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</si>
  <si>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</si>
  <si>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</si>
  <si>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</si>
  <si>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</si>
  <si>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</si>
  <si>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</si>
  <si>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</si>
  <si>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</si>
  <si>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</si>
  <si>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</si>
  <si>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</si>
  <si>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</si>
  <si>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</si>
  <si>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</si>
  <si>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</si>
  <si>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</si>
  <si>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</si>
  <si>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</si>
  <si>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</si>
  <si>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</si>
  <si>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</si>
  <si>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</si>
  <si>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</si>
  <si>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</si>
  <si>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</si>
  <si>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</si>
  <si>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</si>
  <si>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</si>
  <si>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</si>
  <si>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</si>
  <si>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</si>
  <si>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</si>
  <si>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</si>
  <si>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</si>
  <si>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</si>
  <si>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</si>
  <si>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</si>
  <si>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</si>
  <si>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</si>
  <si>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</si>
  <si>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</si>
  <si>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</si>
  <si>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</si>
  <si>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</si>
  <si>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</si>
  <si>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</si>
  <si>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</si>
  <si>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</si>
  <si>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</si>
  <si>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</si>
  <si>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</si>
  <si>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</si>
  <si>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</si>
  <si>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</si>
  <si>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</si>
  <si>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</si>
  <si>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</si>
  <si>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</si>
  <si>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</si>
  <si>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</si>
  <si>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</si>
  <si>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</si>
  <si>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</si>
  <si>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</si>
  <si>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</si>
  <si>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</si>
  <si>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</si>
  <si>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</si>
  <si>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</si>
  <si>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</si>
  <si>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</si>
  <si>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</si>
  <si>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</si>
  <si>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</si>
  <si>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</si>
  <si>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</si>
  <si>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</si>
  <si>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</si>
  <si>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</si>
  <si>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</si>
  <si>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</si>
  <si>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</si>
  <si>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</si>
  <si>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</si>
  <si>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</si>
  <si>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</si>
  <si>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</si>
  <si>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</si>
  <si>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</si>
  <si>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</si>
  <si>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</si>
  <si>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</si>
  <si>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</si>
  <si>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</si>
  <si>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</si>
  <si>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</si>
  <si>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</si>
  <si>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</si>
  <si>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</si>
  <si>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</si>
  <si>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</si>
  <si>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</si>
  <si>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</si>
  <si>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</si>
  <si>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</si>
  <si>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</si>
  <si>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</si>
  <si>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</si>
  <si>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</si>
  <si>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</si>
  <si>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</si>
  <si>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</si>
  <si>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</si>
  <si>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</si>
  <si>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</si>
  <si>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</si>
  <si>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</si>
  <si>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</si>
  <si>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</si>
  <si>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</si>
  <si>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</si>
  <si>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</si>
  <si>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</si>
  <si>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</si>
  <si>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</si>
  <si>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</si>
  <si>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</si>
  <si>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</si>
  <si>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</si>
  <si>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</si>
  <si>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</si>
  <si>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</si>
  <si>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</si>
  <si>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</si>
  <si>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</si>
  <si>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</si>
  <si>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</si>
  <si>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</si>
  <si>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</si>
  <si>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</si>
  <si>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</si>
  <si>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</si>
  <si>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</si>
  <si>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</si>
  <si>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</si>
  <si>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</si>
  <si>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</si>
  <si>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</si>
  <si>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</si>
  <si>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</si>
  <si>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</si>
  <si>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</si>
  <si>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</si>
  <si>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</si>
  <si>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</si>
  <si>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</si>
  <si>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</si>
  <si>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</si>
  <si>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</si>
  <si>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</si>
  <si>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</si>
  <si>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</si>
  <si>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</si>
  <si>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</si>
  <si>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</si>
  <si>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</si>
  <si>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</si>
  <si>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</si>
  <si>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</si>
  <si>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</si>
  <si>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</si>
  <si>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</si>
  <si>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</si>
  <si>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</si>
  <si>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</si>
  <si>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</si>
  <si>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</si>
  <si>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</si>
  <si>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</si>
  <si>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</si>
  <si>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</si>
  <si>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</si>
  <si>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</si>
  <si>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</si>
  <si>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</si>
  <si>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</si>
  <si>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</si>
  <si>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</si>
  <si>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</si>
  <si>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</si>
  <si>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</si>
  <si>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</si>
  <si>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</si>
  <si>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</si>
  <si>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</si>
  <si>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</si>
  <si>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</si>
  <si>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</si>
  <si>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</si>
  <si>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</si>
  <si>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</si>
  <si>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</si>
  <si>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</si>
  <si>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</si>
  <si>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</si>
  <si>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</si>
  <si>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</si>
  <si>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</si>
  <si>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</si>
  <si>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</si>
  <si>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</si>
  <si>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</si>
  <si>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</si>
  <si>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</si>
  <si>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</si>
  <si>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</si>
  <si>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</si>
  <si>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</si>
  <si>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</si>
  <si>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</si>
  <si>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</si>
  <si>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</si>
  <si>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</si>
  <si>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</si>
  <si>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</si>
  <si>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</si>
  <si>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</si>
  <si>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</si>
  <si>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</si>
  <si>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</si>
  <si>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</si>
  <si>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</si>
  <si>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</si>
  <si>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</si>
  <si>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</si>
  <si>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</si>
  <si>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</si>
  <si>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</si>
  <si>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</si>
  <si>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</si>
  <si>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</si>
  <si>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</si>
  <si>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</si>
  <si>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</si>
  <si>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</si>
  <si>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</si>
  <si>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</si>
  <si>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</si>
  <si>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</si>
  <si>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</si>
  <si>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</si>
  <si>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</si>
  <si>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</si>
  <si>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</si>
  <si>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</si>
  <si>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</si>
  <si>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</si>
  <si>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</si>
  <si>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</si>
  <si>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</si>
  <si>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</si>
  <si>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</si>
  <si>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</si>
  <si>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</si>
  <si>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</si>
  <si>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</si>
  <si>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</si>
  <si>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</si>
  <si>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</si>
  <si>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</si>
  <si>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</si>
  <si>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</si>
  <si>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</si>
  <si>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</si>
  <si>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</si>
  <si>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</si>
  <si>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</si>
  <si>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</si>
  <si>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</si>
  <si>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</si>
  <si>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</si>
  <si>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</si>
  <si>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</si>
  <si>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</si>
  <si>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</si>
  <si>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</si>
  <si>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</si>
  <si>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</si>
  <si>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</si>
  <si>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</si>
  <si>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</si>
  <si>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</si>
  <si>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</si>
  <si>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</si>
  <si>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</si>
  <si>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</si>
  <si>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</si>
  <si>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</si>
  <si>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</si>
  <si>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</si>
  <si>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</si>
  <si>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</si>
  <si>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</si>
  <si>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</si>
  <si>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</si>
  <si>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</si>
  <si>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</si>
  <si>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</si>
  <si>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</si>
  <si>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</si>
  <si>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</si>
  <si>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</si>
  <si>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</si>
  <si>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</si>
  <si>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</si>
  <si>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</si>
  <si>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</si>
  <si>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</si>
  <si>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</si>
  <si>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</si>
  <si>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</si>
  <si>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</si>
  <si>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</si>
  <si>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</si>
  <si>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</si>
  <si>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</si>
  <si>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</si>
  <si>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</si>
  <si>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</si>
  <si>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</si>
  <si>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</si>
  <si>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</si>
  <si>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</si>
  <si>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</si>
  <si>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</si>
  <si>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</si>
  <si>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</si>
  <si>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</si>
  <si>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</si>
  <si>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</si>
  <si>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</si>
  <si>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</si>
  <si>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</si>
  <si>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</si>
  <si>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</si>
  <si>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</si>
  <si>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</si>
  <si>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</si>
  <si>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</si>
  <si>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</si>
  <si>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</si>
  <si>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</si>
  <si>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</si>
  <si>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</si>
  <si>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</si>
  <si>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</si>
  <si>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</si>
  <si>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</si>
  <si>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</si>
  <si>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</si>
  <si>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</si>
  <si>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</si>
  <si>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</si>
  <si>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</si>
  <si>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</si>
  <si>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</si>
  <si>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</si>
  <si>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</si>
  <si>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</si>
  <si>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</si>
  <si>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</si>
  <si>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</si>
  <si>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</si>
  <si>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</si>
  <si>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</si>
  <si>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</si>
  <si>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</si>
  <si>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</si>
  <si>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</si>
  <si>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</si>
  <si>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</si>
  <si>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</si>
  <si>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</si>
  <si>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</si>
  <si>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</si>
  <si>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</si>
  <si>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</si>
  <si>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</si>
  <si>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</si>
  <si>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</si>
  <si>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</si>
  <si>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</si>
  <si>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</si>
  <si>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</si>
  <si>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</si>
  <si>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</si>
  <si>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</si>
  <si>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</si>
  <si>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</si>
  <si>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</si>
  <si>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</si>
  <si>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</si>
  <si>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</si>
  <si>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</si>
  <si>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</si>
  <si>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</si>
  <si>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</si>
  <si>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</si>
  <si>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</si>
  <si>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</si>
  <si>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</si>
  <si>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</si>
  <si>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</si>
  <si>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</si>
  <si>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</si>
  <si>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</si>
  <si>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</si>
  <si>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</si>
  <si>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</si>
  <si>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</si>
  <si>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</si>
  <si>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</si>
  <si>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</si>
  <si>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</si>
  <si>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</si>
  <si>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</si>
  <si>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</si>
  <si>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</si>
  <si>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</si>
  <si>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</si>
  <si>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</si>
  <si>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</si>
  <si>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</si>
  <si>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</si>
  <si>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</si>
  <si>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</si>
  <si>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</si>
  <si>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</si>
  <si>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</si>
  <si>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</si>
  <si>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</si>
  <si>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</si>
  <si>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</si>
  <si>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</si>
  <si>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</si>
  <si>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</si>
  <si>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</si>
  <si>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</si>
  <si>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</si>
  <si>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</si>
  <si>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</si>
  <si>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</si>
  <si>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</si>
  <si>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</si>
  <si>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</si>
  <si>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</si>
  <si>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</si>
  <si>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</si>
  <si>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</si>
  <si>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</si>
  <si>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</si>
  <si>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</si>
  <si>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</si>
  <si>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</si>
  <si>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</si>
  <si>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</si>
  <si>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</si>
  <si>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</si>
  <si>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</si>
  <si>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</si>
  <si>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</si>
  <si>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</si>
  <si>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</si>
  <si>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</si>
  <si>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</si>
  <si>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</si>
  <si>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</si>
  <si>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</si>
  <si>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</si>
  <si>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</si>
  <si>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</si>
  <si>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</si>
  <si>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</si>
  <si>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</si>
  <si>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</si>
  <si>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</si>
  <si>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</si>
  <si>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</si>
  <si>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</si>
  <si>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</si>
  <si>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</si>
  <si>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</si>
  <si>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</si>
  <si>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</si>
  <si>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</si>
  <si>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</si>
  <si>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</si>
  <si>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</si>
  <si>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</si>
  <si>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</si>
  <si>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</si>
  <si>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</si>
  <si>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</si>
  <si>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</si>
  <si>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</si>
  <si>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</si>
  <si>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</si>
  <si>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</si>
  <si>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</si>
  <si>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</si>
  <si>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</si>
  <si>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</si>
  <si>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</si>
  <si>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</si>
  <si>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</si>
  <si>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</si>
  <si>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</si>
  <si>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</si>
  <si>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</si>
  <si>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</si>
  <si>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</si>
  <si>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</si>
  <si>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</si>
  <si>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</si>
  <si>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</si>
  <si>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</si>
  <si>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</si>
  <si>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</si>
  <si>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</si>
  <si>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</si>
  <si>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</si>
  <si>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</si>
  <si>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</si>
  <si>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</si>
  <si>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</si>
  <si>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</si>
  <si>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</si>
  <si>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</si>
  <si>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</si>
  <si>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</si>
  <si>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</si>
  <si>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</si>
  <si>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</si>
  <si>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</si>
  <si>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</si>
  <si>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</si>
  <si>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</si>
  <si>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</si>
  <si>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</si>
  <si>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</si>
  <si>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</si>
  <si>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</si>
  <si>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</si>
  <si>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</si>
  <si>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</si>
  <si>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</si>
  <si>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</si>
  <si>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</si>
  <si>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</si>
  <si>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</si>
  <si>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</si>
  <si>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</si>
  <si>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</si>
  <si>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</si>
  <si>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</si>
  <si>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</si>
  <si>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</si>
  <si>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</si>
  <si>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</si>
  <si>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</si>
  <si>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</si>
  <si>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</si>
  <si>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</si>
  <si>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</si>
  <si>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</si>
  <si>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</si>
  <si>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</si>
  <si>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</si>
  <si>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</si>
  <si>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</si>
  <si>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</si>
  <si>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</si>
  <si>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</si>
  <si>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</si>
  <si>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</si>
  <si>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</si>
  <si>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</si>
  <si>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</si>
  <si>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</si>
  <si>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</si>
  <si>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</si>
  <si>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</si>
  <si>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</si>
  <si>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</si>
  <si>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</si>
  <si>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</si>
  <si>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</si>
  <si>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</si>
  <si>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</si>
  <si>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</si>
  <si>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</si>
  <si>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</si>
  <si>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</si>
  <si>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</si>
  <si>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</si>
  <si>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</si>
  <si>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</si>
  <si>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</si>
  <si>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</si>
  <si>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</si>
  <si>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</si>
  <si>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</si>
  <si>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</si>
  <si>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</si>
  <si>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</si>
  <si>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</si>
  <si>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</si>
  <si>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</si>
  <si>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</si>
  <si>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</si>
  <si>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</si>
  <si>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</si>
  <si>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</si>
  <si>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</si>
  <si>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</si>
  <si>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</si>
  <si>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</si>
  <si>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</si>
  <si>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</si>
  <si>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</si>
  <si>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</si>
  <si>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</si>
  <si>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</si>
  <si>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</si>
  <si>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</si>
  <si>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</si>
  <si>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</si>
  <si>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</si>
  <si>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</si>
  <si>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</si>
  <si>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</si>
  <si>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</si>
  <si>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</si>
  <si>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</si>
  <si>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</si>
  <si>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</si>
  <si>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</si>
  <si>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</si>
  <si>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</si>
  <si>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</si>
  <si>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</si>
  <si>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</si>
  <si>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</si>
  <si>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</si>
  <si>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</si>
  <si>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</si>
  <si>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</si>
  <si>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</si>
  <si>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</si>
  <si>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</si>
  <si>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</si>
  <si>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</si>
  <si>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</si>
  <si>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</si>
  <si>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</si>
  <si>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</si>
  <si>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</si>
  <si>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</si>
  <si>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</si>
  <si>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</si>
  <si>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</si>
  <si>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</si>
  <si>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</si>
  <si>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</si>
  <si>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</si>
  <si>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</si>
  <si>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</si>
  <si>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</si>
  <si>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</si>
  <si>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</si>
  <si>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</si>
  <si>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</si>
  <si>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</si>
  <si>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</si>
  <si>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</si>
  <si>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</si>
  <si>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</si>
  <si>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</si>
  <si>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</si>
  <si>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</si>
  <si>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</si>
  <si>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</si>
  <si>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</si>
  <si>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</si>
  <si>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</si>
  <si>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</si>
  <si>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</si>
  <si>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</si>
  <si>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</si>
  <si>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</si>
  <si>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</si>
  <si>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</si>
  <si>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</si>
  <si>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</si>
  <si>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</si>
  <si>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</si>
  <si>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</si>
  <si>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</si>
  <si>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</si>
  <si>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</si>
  <si>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</si>
  <si>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</si>
  <si>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</si>
  <si>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</si>
  <si>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</si>
  <si>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</si>
  <si>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</si>
  <si>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</si>
  <si>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</si>
  <si>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</si>
  <si>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</si>
  <si>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</si>
  <si>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</si>
  <si>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</si>
  <si>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</si>
  <si>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</si>
  <si>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</si>
  <si>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</si>
  <si>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</si>
  <si>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</si>
  <si>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</si>
  <si>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</si>
  <si>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</si>
  <si>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</si>
  <si>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</si>
  <si>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</si>
  <si>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</si>
  <si>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</si>
  <si>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</si>
  <si>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</si>
  <si>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</si>
  <si>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</si>
  <si>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</si>
  <si>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</si>
  <si>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</si>
  <si>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</si>
  <si>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</si>
  <si>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</si>
  <si>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</si>
  <si>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</si>
  <si>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</si>
  <si>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</si>
  <si>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</si>
  <si>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</si>
  <si>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</si>
  <si>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</si>
  <si>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</si>
  <si>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</si>
  <si>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</si>
  <si>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</si>
  <si>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</si>
  <si>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</si>
  <si>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</si>
  <si>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</si>
  <si>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</si>
  <si>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</si>
  <si>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</si>
  <si>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</si>
  <si>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</si>
  <si>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</si>
  <si>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</si>
  <si>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</si>
  <si>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</si>
  <si>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</si>
  <si>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</si>
  <si>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</si>
  <si>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</si>
  <si>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</si>
  <si>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</si>
  <si>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</si>
  <si>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</si>
  <si>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</si>
  <si>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</si>
  <si>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</si>
  <si>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</si>
  <si>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</si>
  <si>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</si>
  <si>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</si>
  <si>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</si>
  <si>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</si>
  <si>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</si>
  <si>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</si>
  <si>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</si>
  <si>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</si>
  <si>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</si>
  <si>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</si>
  <si>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</si>
  <si>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</si>
  <si>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</si>
  <si>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</si>
  <si>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</si>
  <si>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</si>
  <si>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</si>
  <si>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</si>
  <si>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</si>
  <si>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</si>
  <si>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</si>
  <si>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</si>
  <si>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</si>
  <si>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</si>
  <si>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</si>
  <si>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</si>
  <si>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</si>
  <si>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</si>
  <si>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</si>
  <si>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</si>
  <si>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</si>
  <si>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</si>
  <si>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</si>
  <si>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</si>
  <si>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</si>
  <si>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</si>
  <si>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</si>
  <si>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</si>
  <si>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</si>
  <si>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</si>
  <si>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</si>
  <si>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</si>
  <si>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</si>
  <si>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</si>
  <si>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</si>
  <si>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</si>
  <si>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</si>
  <si>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</si>
  <si>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</si>
  <si>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</si>
  <si>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</si>
  <si>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</si>
  <si>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</si>
  <si>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</si>
  <si>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</si>
  <si>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</si>
  <si>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</si>
  <si>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</si>
  <si>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</si>
  <si>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</si>
  <si>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</si>
  <si>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</si>
  <si>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</si>
  <si>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</si>
  <si>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</si>
  <si>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</si>
  <si>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</si>
  <si>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</si>
  <si>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</si>
  <si>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</si>
  <si>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</si>
  <si>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</si>
  <si>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</si>
  <si>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</si>
  <si>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</si>
  <si>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</si>
  <si>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</si>
  <si>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</si>
  <si>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</si>
  <si>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</si>
  <si>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</si>
  <si>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</si>
  <si>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</si>
  <si>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</si>
  <si>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</si>
  <si>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</si>
  <si>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</si>
  <si>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</si>
  <si>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</si>
  <si>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</si>
  <si>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</si>
  <si>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</si>
  <si>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</si>
  <si>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</si>
  <si>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</si>
  <si>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</si>
  <si>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</si>
  <si>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</si>
  <si>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</si>
  <si>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</si>
  <si>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</si>
  <si>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</si>
  <si>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</si>
  <si>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</si>
  <si>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</si>
  <si>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</si>
  <si>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</si>
  <si>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</si>
  <si>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</si>
  <si>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</si>
  <si>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</si>
  <si>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</si>
  <si>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</si>
  <si>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</si>
  <si>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</si>
  <si>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</si>
  <si>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</si>
  <si>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</si>
  <si>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</si>
  <si>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</si>
  <si>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</si>
  <si>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</si>
  <si>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</si>
  <si>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</si>
  <si>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</si>
  <si>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</si>
  <si>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</si>
  <si>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</si>
  <si>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</si>
  <si>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</si>
  <si>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</si>
  <si>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</si>
  <si>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</si>
  <si>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</si>
  <si>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</si>
  <si>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</si>
  <si>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</si>
  <si>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</si>
  <si>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</si>
  <si>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</si>
  <si>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</si>
  <si>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</si>
  <si>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</si>
  <si>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</si>
  <si>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</si>
  <si>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</si>
  <si>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</si>
  <si>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</si>
  <si>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</si>
  <si>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</si>
  <si>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</si>
  <si>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</si>
  <si>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</si>
  <si>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</si>
  <si>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</si>
  <si>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</si>
  <si>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</si>
  <si>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</si>
  <si>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</si>
  <si>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</si>
  <si>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</si>
  <si>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</si>
  <si>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</si>
  <si>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</si>
  <si>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</si>
  <si>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</si>
  <si>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</si>
  <si>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</si>
  <si>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</si>
  <si>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</si>
  <si>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</si>
  <si>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</si>
  <si>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</si>
  <si>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</si>
  <si>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</si>
  <si>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</si>
  <si>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</si>
  <si>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</si>
  <si>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</si>
  <si>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</si>
  <si>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</si>
  <si>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</si>
  <si>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</si>
  <si>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</si>
  <si>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</si>
  <si>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</si>
  <si>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</si>
  <si>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</si>
  <si>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</si>
  <si>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</si>
  <si>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</si>
  <si>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</si>
  <si>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</si>
  <si>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</si>
  <si>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</si>
  <si>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</si>
  <si>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</si>
  <si>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</si>
  <si>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</si>
  <si>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</si>
  <si>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</si>
  <si>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</si>
  <si>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</si>
  <si>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</si>
  <si>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</si>
  <si>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</si>
  <si>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</si>
  <si>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</si>
  <si>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</si>
  <si>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</si>
  <si>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</si>
  <si>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</si>
  <si>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</si>
  <si>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</si>
  <si>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</si>
  <si>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</si>
  <si>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</si>
  <si>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</si>
  <si>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</si>
  <si>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</si>
  <si>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</si>
  <si>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</si>
  <si>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</si>
  <si>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</si>
  <si>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</si>
  <si>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</si>
  <si>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</si>
  <si>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</si>
  <si>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</si>
  <si>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</si>
  <si>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</si>
  <si>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</si>
  <si>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</si>
  <si>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</si>
  <si>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</si>
  <si>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</si>
  <si>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</si>
  <si>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</si>
  <si>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</si>
  <si>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</si>
  <si>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</si>
  <si>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</si>
  <si>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</si>
  <si>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</si>
  <si>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</si>
  <si>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</si>
  <si>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</si>
  <si>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</si>
  <si>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</si>
  <si>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</si>
  <si>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</si>
  <si>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</si>
  <si>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</si>
  <si>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</si>
  <si>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</si>
  <si>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</si>
  <si>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</si>
  <si>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</si>
  <si>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</si>
  <si>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</si>
  <si>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</si>
  <si>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</si>
  <si>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</si>
  <si>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</si>
  <si>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</si>
  <si>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</si>
  <si>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</si>
  <si>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</si>
  <si>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</si>
  <si>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</si>
  <si>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</si>
  <si>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</si>
  <si>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</si>
  <si>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</si>
  <si>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</si>
  <si>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</si>
  <si>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</si>
  <si>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</si>
  <si>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</si>
  <si>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</si>
  <si>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</si>
  <si>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</si>
  <si>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</si>
  <si>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</si>
  <si>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</si>
  <si>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</si>
  <si>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</si>
  <si>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</si>
  <si>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</si>
  <si>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</si>
  <si>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</si>
  <si>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</si>
  <si>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</si>
  <si>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</si>
  <si>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</si>
  <si>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</si>
  <si>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</si>
  <si>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</si>
  <si>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</si>
  <si>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</si>
  <si>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</si>
  <si>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</si>
  <si>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</si>
  <si>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</si>
  <si>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</si>
  <si>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</si>
  <si>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</si>
  <si>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</si>
  <si>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</si>
  <si>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</si>
  <si>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</si>
  <si>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</si>
  <si>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</si>
  <si>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</si>
  <si>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</si>
  <si>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</si>
  <si>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</si>
  <si>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</si>
  <si>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</si>
  <si>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</si>
  <si>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</si>
  <si>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</si>
  <si>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</si>
  <si>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</si>
  <si>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</si>
  <si>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</si>
  <si>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</si>
  <si>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</si>
  <si>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</si>
  <si>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</si>
  <si>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</si>
  <si>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</si>
  <si>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</si>
  <si>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</si>
  <si>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</si>
  <si>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</si>
  <si>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</si>
  <si>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</si>
  <si>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</si>
  <si>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</si>
  <si>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</si>
  <si>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</si>
  <si>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</si>
  <si>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</si>
  <si>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</si>
  <si>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</si>
  <si>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</si>
  <si>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</si>
  <si>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</si>
  <si>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</si>
  <si>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</si>
  <si>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</si>
  <si>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</si>
  <si>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</si>
  <si>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</si>
  <si>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</si>
  <si>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</si>
  <si>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</si>
  <si>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</si>
  <si>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</si>
  <si>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</si>
  <si>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</si>
  <si>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</si>
  <si>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</si>
  <si>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</si>
  <si>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</si>
  <si>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</si>
  <si>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</si>
  <si>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</si>
  <si>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</si>
  <si>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</si>
  <si>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</si>
  <si>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</si>
  <si>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</si>
  <si>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</si>
  <si>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</si>
  <si>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</si>
  <si>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</si>
  <si>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</si>
  <si>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</si>
  <si>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</si>
  <si>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</si>
  <si>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</si>
  <si>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</si>
  <si>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</si>
  <si>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</si>
  <si>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</si>
  <si>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</si>
  <si>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</si>
  <si>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</si>
  <si>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</si>
  <si>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</si>
  <si>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</si>
  <si>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</si>
  <si>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</si>
  <si>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</si>
  <si>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</si>
  <si>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</si>
  <si>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</si>
  <si>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</si>
  <si>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</si>
  <si>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</si>
  <si>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</si>
  <si>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</si>
  <si>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</si>
  <si>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</si>
  <si>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</si>
  <si>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</si>
  <si>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</si>
  <si>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</si>
  <si>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</si>
  <si>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</si>
  <si>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</si>
  <si>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</si>
  <si>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</si>
  <si>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</si>
  <si>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</si>
  <si>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</si>
  <si>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</si>
  <si>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</si>
  <si>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</si>
  <si>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</si>
  <si>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</si>
  <si>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</si>
  <si>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</si>
  <si>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</si>
  <si>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</si>
  <si>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</si>
  <si>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</si>
  <si>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</si>
  <si>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</si>
  <si>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</si>
  <si>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</si>
  <si>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</si>
  <si>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</si>
  <si>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</si>
  <si>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</si>
  <si>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</si>
  <si>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</si>
  <si>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</si>
  <si>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</si>
  <si>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</si>
  <si>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</si>
  <si>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</si>
  <si>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</si>
  <si>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</si>
  <si>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</si>
  <si>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</si>
  <si>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</si>
  <si>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</si>
  <si>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</si>
  <si>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</si>
  <si>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</si>
  <si>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</si>
  <si>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</si>
  <si>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</si>
  <si>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</si>
  <si>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</si>
  <si>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</si>
  <si>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</si>
  <si>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</si>
  <si>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</si>
  <si>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</si>
  <si>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</si>
  <si>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</si>
  <si>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</si>
  <si>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</si>
  <si>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</si>
  <si>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</si>
  <si>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</si>
  <si>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</si>
  <si>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</si>
  <si>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</si>
  <si>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</si>
  <si>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</si>
  <si>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</si>
  <si>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</si>
  <si>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</si>
  <si>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</si>
  <si>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</si>
  <si>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</si>
  <si>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</si>
  <si>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</si>
  <si>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</si>
  <si>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</si>
  <si>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</si>
  <si>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</si>
  <si>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</si>
  <si>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</si>
  <si>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</si>
  <si>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</si>
  <si>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</si>
  <si>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</si>
  <si>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</si>
  <si>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</si>
  <si>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</si>
  <si>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</si>
  <si>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</si>
  <si>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</si>
  <si>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</si>
  <si>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</si>
  <si>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</si>
  <si>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</si>
  <si>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</si>
  <si>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</si>
  <si>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</si>
  <si>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</si>
  <si>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</si>
  <si>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</si>
  <si>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</si>
  <si>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</si>
  <si>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</si>
  <si>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</si>
  <si>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</si>
  <si>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</si>
  <si>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</si>
  <si>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</si>
  <si>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</si>
  <si>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</si>
  <si>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</si>
  <si>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</si>
  <si>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</si>
  <si>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</si>
  <si>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</si>
  <si>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</si>
  <si>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</si>
  <si>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</si>
  <si>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</si>
  <si>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</si>
  <si>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</si>
  <si>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</si>
  <si>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</si>
  <si>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</si>
  <si>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</si>
  <si>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</si>
  <si>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</si>
  <si>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</si>
  <si>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</si>
  <si>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</si>
  <si>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</si>
  <si>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</si>
  <si>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</si>
  <si>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</si>
  <si>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</si>
  <si>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</si>
  <si>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</si>
  <si>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</si>
  <si>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</si>
  <si>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</si>
  <si>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</si>
  <si>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</si>
  <si>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</si>
  <si>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</si>
  <si>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</si>
  <si>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</si>
  <si>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</si>
  <si>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</si>
  <si>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</si>
  <si>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</si>
  <si>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</si>
  <si>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</si>
  <si>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</si>
  <si>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</si>
  <si>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</si>
  <si>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</si>
  <si>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</si>
  <si>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</si>
  <si>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</si>
  <si>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</si>
  <si>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</si>
  <si>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</si>
  <si>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</si>
  <si>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</si>
  <si>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</si>
  <si>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</si>
  <si>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</si>
  <si>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</si>
  <si>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</si>
  <si>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</si>
  <si>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</si>
  <si>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</si>
  <si>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</si>
  <si>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</si>
  <si>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</si>
  <si>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</si>
  <si>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</si>
  <si>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</si>
  <si>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</si>
  <si>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</si>
  <si>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</si>
  <si>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</si>
  <si>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</si>
  <si>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</si>
  <si>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</si>
  <si>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</si>
  <si>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</si>
  <si>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</si>
  <si>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</si>
  <si>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</si>
  <si>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</si>
  <si>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</si>
  <si>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</si>
  <si>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</si>
  <si>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</si>
  <si>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</si>
  <si>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</si>
  <si>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</si>
  <si>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</si>
  <si>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</si>
  <si>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</si>
  <si>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</si>
  <si>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</si>
  <si>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</si>
  <si>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</si>
  <si>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</si>
  <si>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</si>
  <si>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</si>
  <si>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</si>
  <si>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</si>
  <si>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</si>
  <si>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</si>
  <si>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</si>
  <si>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</si>
  <si>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</si>
  <si>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</si>
  <si>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</si>
  <si>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</si>
  <si>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</si>
  <si>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</si>
  <si>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</si>
  <si>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</si>
  <si>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</si>
  <si>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</si>
  <si>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</si>
  <si>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</si>
  <si>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</si>
  <si>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</si>
  <si>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</si>
  <si>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</si>
  <si>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</si>
  <si>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</si>
  <si>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</si>
  <si>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</si>
  <si>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</si>
  <si>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</si>
  <si>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</si>
  <si>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</si>
  <si>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</si>
  <si>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</si>
  <si>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</si>
  <si>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</si>
  <si>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</si>
  <si>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</si>
  <si>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</si>
  <si>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</si>
  <si>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</si>
  <si>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</si>
  <si>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</si>
  <si>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</si>
  <si>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</si>
  <si>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</si>
  <si>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</si>
  <si>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</si>
  <si>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</si>
  <si>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</si>
  <si>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</si>
  <si>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</si>
  <si>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</si>
  <si>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</si>
  <si>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</si>
  <si>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</si>
  <si>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</si>
  <si>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</si>
  <si>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</si>
  <si>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</si>
  <si>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</si>
  <si>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</si>
  <si>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</si>
  <si>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</si>
  <si>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</si>
  <si>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</si>
  <si>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</si>
  <si>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</si>
  <si>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</si>
  <si>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</si>
  <si>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</si>
  <si>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</si>
  <si>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</si>
  <si>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</si>
  <si>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</si>
  <si>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</si>
  <si>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</si>
  <si>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</si>
  <si>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</si>
  <si>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</si>
  <si>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</si>
  <si>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</si>
  <si>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</si>
  <si>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</si>
  <si>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</si>
  <si>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</si>
  <si>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</si>
  <si>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</si>
  <si>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</si>
  <si>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</si>
  <si>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</si>
  <si>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</si>
  <si>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</si>
  <si>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</si>
  <si>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</si>
  <si>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</si>
  <si>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</si>
  <si>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</si>
  <si>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</si>
  <si>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</si>
  <si>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</si>
  <si>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</si>
  <si>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</si>
  <si>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</si>
  <si>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</si>
  <si>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</si>
  <si>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</si>
  <si>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</si>
  <si>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</si>
  <si>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</si>
  <si>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</si>
  <si>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</si>
  <si>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</si>
  <si>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</si>
  <si>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</si>
  <si>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</si>
  <si>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</si>
  <si>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</si>
  <si>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</si>
  <si>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</si>
  <si>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</si>
  <si>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</si>
  <si>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</si>
  <si>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</si>
  <si>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</si>
  <si>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</si>
  <si>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</si>
  <si>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</si>
  <si>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</si>
  <si>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</si>
  <si>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</si>
  <si>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</si>
  <si>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</si>
  <si>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</si>
  <si>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</si>
  <si>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</si>
  <si>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</si>
  <si>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</si>
  <si>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</si>
  <si>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</si>
  <si>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</si>
  <si>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</si>
  <si>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</si>
  <si>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</si>
  <si>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</si>
  <si>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</si>
  <si>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</si>
  <si>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</si>
  <si>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</si>
  <si>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</si>
  <si>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</si>
  <si>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</si>
  <si>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</si>
  <si>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</si>
  <si>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</si>
  <si>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</si>
  <si>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</si>
  <si>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</si>
  <si>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</si>
  <si>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</si>
  <si>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</si>
  <si>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</si>
  <si>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</si>
  <si>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</si>
  <si>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</si>
  <si>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</si>
  <si>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</si>
  <si>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</si>
  <si>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</si>
  <si>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</si>
  <si>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</si>
  <si>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</si>
  <si>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</si>
  <si>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</si>
  <si>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</si>
  <si>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</si>
  <si>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</si>
  <si>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</si>
  <si>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</si>
  <si>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</si>
  <si>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</si>
  <si>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</si>
  <si>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</si>
  <si>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</si>
  <si>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</si>
  <si>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</si>
  <si>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</si>
  <si>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</si>
  <si>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</si>
  <si>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</si>
  <si>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</si>
  <si>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</si>
  <si>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</si>
  <si>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</si>
  <si>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</si>
  <si>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</si>
  <si>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</si>
  <si>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</si>
  <si>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</si>
  <si>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</si>
  <si>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</si>
  <si>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</si>
  <si>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</si>
  <si>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</si>
  <si>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</si>
  <si>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</si>
  <si>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</si>
  <si>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</si>
  <si>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</si>
  <si>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</si>
  <si>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</si>
  <si>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</si>
  <si>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</si>
  <si>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</si>
  <si>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</si>
  <si>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</si>
  <si>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</si>
  <si>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</si>
  <si>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</si>
  <si>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</si>
  <si>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</si>
  <si>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</si>
  <si>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</si>
  <si>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</si>
  <si>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</si>
  <si>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</si>
  <si>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</si>
  <si>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</si>
  <si>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</si>
  <si>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</si>
  <si>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</si>
  <si>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</si>
  <si>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</si>
  <si>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</si>
  <si>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</si>
  <si>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</si>
  <si>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</si>
  <si>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</si>
  <si>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</si>
  <si>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</si>
  <si>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</si>
  <si>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</si>
  <si>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</si>
  <si>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</si>
  <si>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</si>
  <si>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</si>
  <si>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</si>
  <si>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</si>
  <si>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</si>
  <si>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</si>
  <si>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</si>
  <si>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</si>
  <si>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</si>
  <si>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</si>
  <si>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</si>
  <si>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</si>
  <si>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</si>
  <si>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</si>
  <si>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</si>
  <si>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</si>
  <si>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</si>
  <si>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</si>
  <si>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</si>
  <si>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</si>
  <si>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</si>
  <si>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</si>
  <si>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</si>
  <si>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</si>
  <si>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</si>
  <si>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</si>
  <si>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</si>
  <si>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</si>
  <si>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</si>
  <si>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</si>
  <si>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</si>
  <si>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</si>
  <si>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</si>
  <si>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</si>
  <si>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</si>
  <si>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</si>
  <si>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</si>
  <si>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</si>
  <si>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</si>
  <si>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</si>
  <si>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</si>
  <si>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</si>
  <si>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</si>
  <si>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</si>
  <si>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</si>
  <si>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</si>
  <si>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</si>
  <si>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</si>
  <si>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</si>
  <si>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</si>
  <si>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</si>
  <si>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</si>
  <si>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</si>
  <si>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</si>
  <si>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</si>
  <si>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</si>
  <si>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</si>
  <si>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</si>
  <si>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</si>
  <si>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</si>
  <si>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</si>
  <si>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</si>
  <si>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</si>
  <si>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</si>
  <si>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</si>
  <si>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</si>
  <si>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</si>
  <si>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</si>
  <si>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</si>
  <si>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</si>
  <si>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</si>
  <si>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</si>
  <si>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</si>
  <si>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</si>
  <si>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</si>
  <si>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</si>
  <si>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</si>
  <si>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</si>
  <si>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</si>
  <si>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</si>
  <si>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</si>
  <si>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</si>
  <si>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</si>
  <si>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</si>
  <si>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</si>
  <si>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</si>
  <si>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</si>
  <si>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</si>
  <si>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</si>
  <si>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</si>
  <si>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</si>
  <si>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</si>
  <si>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</si>
  <si>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</si>
  <si>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</si>
  <si>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</si>
  <si>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</si>
  <si>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</si>
  <si>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</si>
  <si>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</si>
  <si>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</si>
  <si>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</si>
  <si>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</si>
  <si>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</si>
  <si>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</si>
  <si>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</si>
  <si>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</si>
  <si>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</si>
  <si>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</si>
  <si>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</si>
  <si>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</si>
  <si>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</si>
  <si>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</si>
  <si>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</si>
  <si>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</si>
  <si>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</si>
  <si>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</si>
  <si>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</si>
  <si>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</si>
  <si>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</si>
  <si>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</si>
  <si>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</si>
  <si>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</si>
  <si>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</si>
  <si>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</si>
  <si>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</si>
  <si>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</si>
  <si>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</si>
  <si>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</si>
  <si>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</si>
  <si>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</si>
  <si>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</si>
  <si>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</si>
  <si>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</si>
  <si>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</si>
  <si>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</si>
  <si>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</si>
  <si>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</si>
  <si>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</si>
  <si>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</si>
  <si>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</si>
  <si>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</si>
  <si>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</si>
  <si>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</si>
  <si>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</si>
  <si>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</si>
  <si>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</si>
  <si>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</si>
  <si>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</si>
  <si>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</si>
  <si>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</si>
  <si>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</si>
  <si>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</si>
  <si>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</si>
  <si>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</si>
  <si>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</si>
  <si>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</si>
  <si>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</si>
  <si>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</si>
  <si>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</si>
  <si>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</si>
  <si>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</si>
  <si>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</si>
  <si>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</si>
  <si>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</si>
  <si>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</si>
  <si>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</si>
  <si>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</si>
  <si>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</si>
  <si>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</si>
  <si>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</si>
  <si>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</si>
  <si>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</si>
  <si>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</si>
  <si>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</si>
  <si>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</si>
  <si>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</si>
  <si>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</si>
  <si>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</si>
  <si>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</si>
  <si>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</si>
  <si>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</si>
  <si>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</si>
  <si>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</si>
  <si>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</si>
  <si>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</si>
  <si>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</si>
  <si>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</si>
  <si>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</si>
  <si>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</si>
  <si>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</si>
  <si>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</si>
  <si>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</si>
  <si>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</si>
  <si>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</si>
  <si>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</si>
  <si>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</si>
  <si>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</si>
  <si>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</si>
  <si>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</si>
  <si>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</si>
  <si>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</si>
  <si>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</si>
  <si>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</si>
  <si>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</si>
  <si>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</si>
  <si>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</si>
  <si>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</si>
  <si>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</si>
  <si>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</si>
  <si>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</si>
  <si>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</si>
  <si>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</si>
  <si>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</si>
  <si>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</si>
  <si>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</si>
  <si>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</si>
  <si>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</si>
  <si>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</si>
  <si>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</si>
  <si>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</si>
  <si>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</si>
  <si>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</si>
  <si>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</si>
  <si>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</si>
  <si>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</si>
  <si>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</si>
  <si>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</si>
  <si>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</si>
  <si>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</si>
  <si>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</si>
  <si>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</si>
  <si>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</si>
  <si>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</si>
  <si>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</si>
  <si>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</si>
  <si>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</si>
  <si>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</si>
  <si>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</si>
  <si>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</si>
  <si>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</si>
  <si>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</si>
  <si>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</si>
  <si>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</si>
  <si>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</si>
  <si>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</si>
  <si>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</si>
  <si>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</si>
  <si>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</si>
  <si>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</si>
  <si>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</si>
  <si>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</si>
  <si>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</si>
  <si>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</si>
  <si>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</si>
  <si>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</si>
  <si>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</si>
  <si>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</si>
  <si>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</si>
  <si>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</si>
  <si>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</si>
  <si>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</si>
  <si>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</si>
  <si>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</si>
  <si>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</si>
  <si>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</si>
  <si>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</si>
  <si>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</si>
  <si>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</si>
  <si>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</si>
  <si>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</si>
  <si>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</si>
  <si>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</si>
  <si>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</si>
  <si>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</si>
  <si>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</si>
  <si>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</si>
  <si>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</si>
  <si>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</si>
  <si>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</si>
  <si>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</si>
  <si>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</si>
  <si>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</si>
  <si>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</si>
  <si>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</si>
  <si>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</si>
  <si>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</si>
  <si>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</si>
  <si>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</si>
  <si>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</si>
  <si>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</si>
  <si>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</si>
  <si>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</si>
  <si>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</si>
  <si>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</si>
  <si>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</si>
  <si>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</si>
  <si>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</si>
  <si>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</si>
  <si>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</si>
  <si>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</si>
  <si>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</si>
  <si>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</si>
  <si>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</si>
  <si>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</si>
  <si>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</si>
  <si>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</si>
  <si>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</si>
  <si>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</si>
  <si>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</si>
  <si>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</si>
  <si>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</si>
  <si>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</si>
  <si>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</si>
  <si>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</si>
  <si>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</si>
  <si>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</si>
  <si>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</si>
  <si>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</si>
  <si>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</si>
  <si>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</si>
  <si>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</si>
  <si>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</si>
  <si>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</si>
  <si>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</si>
  <si>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</si>
  <si>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</si>
  <si>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</si>
  <si>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</si>
  <si>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</si>
  <si>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</si>
  <si>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</si>
  <si>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</si>
  <si>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</si>
  <si>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</si>
  <si>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</si>
  <si>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</si>
  <si>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</si>
  <si>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</si>
  <si>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</si>
  <si>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</si>
  <si>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</si>
  <si>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</si>
  <si>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</si>
  <si>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</si>
  <si>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</si>
  <si>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</si>
  <si>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</si>
  <si>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</si>
  <si>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</si>
  <si>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</si>
  <si>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</si>
  <si>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</si>
  <si>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</si>
  <si>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</si>
  <si>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</si>
  <si>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</si>
  <si>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</si>
  <si>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</si>
  <si>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</si>
  <si>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</si>
  <si>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</si>
  <si>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</si>
  <si>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</si>
  <si>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</si>
  <si>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</si>
  <si>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</si>
  <si>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</si>
  <si>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</si>
  <si>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</si>
  <si>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</si>
  <si>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</si>
  <si>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</si>
  <si>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</si>
  <si>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</si>
  <si>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</si>
  <si>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</si>
  <si>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</si>
  <si>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</si>
  <si>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</si>
  <si>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</si>
  <si>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</si>
  <si>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</si>
  <si>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</si>
  <si>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</si>
  <si>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</si>
  <si>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</si>
  <si>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</si>
  <si>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</si>
  <si>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</si>
  <si>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</si>
  <si>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</si>
  <si>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</si>
  <si>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</si>
  <si>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</si>
  <si>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</si>
  <si>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</si>
  <si>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</si>
  <si>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</si>
  <si>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</si>
  <si>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</si>
  <si>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</si>
  <si>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</si>
  <si>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</si>
  <si>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</si>
  <si>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</si>
  <si>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</si>
  <si>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</si>
  <si>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</si>
  <si>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</si>
  <si>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</si>
  <si>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</si>
  <si>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</si>
  <si>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</si>
  <si>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</si>
  <si>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</si>
  <si>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</si>
  <si>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</si>
  <si>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</si>
  <si>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</si>
  <si>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</si>
  <si>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</si>
  <si>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</si>
  <si>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</si>
  <si>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</si>
  <si>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</si>
  <si>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</si>
  <si>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</si>
  <si>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</si>
  <si>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</si>
  <si>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</si>
  <si>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</si>
  <si>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</si>
  <si>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</si>
  <si>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</si>
  <si>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</si>
  <si>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</si>
  <si>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</si>
  <si>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</si>
  <si>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</si>
  <si>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</si>
  <si>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</si>
  <si>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</si>
  <si>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</si>
  <si>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</si>
  <si>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</si>
  <si>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</si>
  <si>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</si>
  <si>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</si>
  <si>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</si>
  <si>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</si>
  <si>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</si>
  <si>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</si>
  <si>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</si>
  <si>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</si>
  <si>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</si>
  <si>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</si>
  <si>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</si>
  <si>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</si>
  <si>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</si>
  <si>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</si>
  <si>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</si>
  <si>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</si>
  <si>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</si>
  <si>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</si>
  <si>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</si>
  <si>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</si>
  <si>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</si>
  <si>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</si>
  <si>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</si>
  <si>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</si>
  <si>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</si>
  <si>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</si>
  <si>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</si>
  <si>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</si>
  <si>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</si>
  <si>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</si>
  <si>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</si>
  <si>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</si>
  <si>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</si>
  <si>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</si>
  <si>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</si>
  <si>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</si>
  <si>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</si>
  <si>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</si>
  <si>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</si>
  <si>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</si>
  <si>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</si>
  <si>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</si>
  <si>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</si>
  <si>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</si>
  <si>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</si>
  <si>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</si>
  <si>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</si>
  <si>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</si>
  <si>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</si>
  <si>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</si>
  <si>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</si>
  <si>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</si>
  <si>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</si>
  <si>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</si>
  <si>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</si>
  <si>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</si>
  <si>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</si>
  <si>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</si>
  <si>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</si>
  <si>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</si>
  <si>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</si>
  <si>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</si>
  <si>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</si>
  <si>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</si>
  <si>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</si>
  <si>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</si>
  <si>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</si>
  <si>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</si>
  <si>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</si>
  <si>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</si>
  <si>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</si>
  <si>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</si>
  <si>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</si>
  <si>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</si>
  <si>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</si>
  <si>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</si>
  <si>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</si>
  <si>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</si>
  <si>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</si>
  <si>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</si>
  <si>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</si>
  <si>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</si>
  <si>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</si>
  <si>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</si>
  <si>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</si>
  <si>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</si>
  <si>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</si>
  <si>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</si>
  <si>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</si>
  <si>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</si>
  <si>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</si>
  <si>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</si>
  <si>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</si>
  <si>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</si>
  <si>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</si>
  <si>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</si>
  <si>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</si>
  <si>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</si>
  <si>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</si>
  <si>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</si>
  <si>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</si>
  <si>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</si>
  <si>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</si>
  <si>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</si>
  <si>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</si>
  <si>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</si>
  <si>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</si>
  <si>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</si>
  <si>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</si>
  <si>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</si>
  <si>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</si>
  <si>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</si>
  <si>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</si>
  <si>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</si>
  <si>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</si>
  <si>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</si>
  <si>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</si>
  <si>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</si>
  <si>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</si>
  <si>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</si>
  <si>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</si>
  <si>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</si>
  <si>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</si>
  <si>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</si>
  <si>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</si>
  <si>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</si>
  <si>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</si>
  <si>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</si>
  <si>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</si>
  <si>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</si>
  <si>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</si>
  <si>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</si>
  <si>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</si>
  <si>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</si>
  <si>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</si>
  <si>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</si>
  <si>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</si>
  <si>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</si>
  <si>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</si>
  <si>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</si>
  <si>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</si>
  <si>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</si>
  <si>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</si>
  <si>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</si>
  <si>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</si>
  <si>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</si>
  <si>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</si>
  <si>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</si>
  <si>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</si>
  <si>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</si>
  <si>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</si>
  <si>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</si>
  <si>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</si>
  <si>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</si>
  <si>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</si>
  <si>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</si>
  <si>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</si>
  <si>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</si>
  <si>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</si>
  <si>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</si>
  <si>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</si>
  <si>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</si>
  <si>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</si>
  <si>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</si>
  <si>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</si>
  <si>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</si>
  <si>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</si>
  <si>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</si>
  <si>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</si>
  <si>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</si>
  <si>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</si>
  <si>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</si>
  <si>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</si>
  <si>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</si>
  <si>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</si>
  <si>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</si>
  <si>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</si>
  <si>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</si>
  <si>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</si>
  <si>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</si>
  <si>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</si>
  <si>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</si>
  <si>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</si>
  <si>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</si>
  <si>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</si>
  <si>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</si>
  <si>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</si>
  <si>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</si>
  <si>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</si>
  <si>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</si>
  <si>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</si>
  <si>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</si>
  <si>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</si>
  <si>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</si>
  <si>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</si>
  <si>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</si>
  <si>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</si>
  <si>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</si>
  <si>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</si>
  <si>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</si>
  <si>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</si>
  <si>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</si>
  <si>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</si>
  <si>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</si>
  <si>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</si>
  <si>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</si>
  <si>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</si>
  <si>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</si>
  <si>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</si>
  <si>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</si>
  <si>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</si>
  <si>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</si>
  <si>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</si>
  <si>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</si>
  <si>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</si>
  <si>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</si>
  <si>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</si>
  <si>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</si>
  <si>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</si>
  <si>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</si>
  <si>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</si>
  <si>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</si>
  <si>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</si>
  <si>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</si>
  <si>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</si>
  <si>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</si>
  <si>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</si>
  <si>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</si>
  <si>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</si>
  <si>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</si>
  <si>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</si>
  <si>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</si>
  <si>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</si>
  <si>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</si>
  <si>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</si>
  <si>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</si>
  <si>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</si>
  <si>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</si>
  <si>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</si>
  <si>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</si>
  <si>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</si>
  <si>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</si>
  <si>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</si>
  <si>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</si>
  <si>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</si>
  <si>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</si>
  <si>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</si>
  <si>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</si>
  <si>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</si>
  <si>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</si>
  <si>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</si>
  <si>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</si>
  <si>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</si>
  <si>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</si>
  <si>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</si>
  <si>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</si>
  <si>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</si>
  <si>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</si>
  <si>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</si>
  <si>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</si>
  <si>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</si>
  <si>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</si>
  <si>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</si>
  <si>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</si>
  <si>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</si>
  <si>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</si>
  <si>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</si>
  <si>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</si>
  <si>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</si>
  <si>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</si>
  <si>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</si>
  <si>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</si>
  <si>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</si>
  <si>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</si>
  <si>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</si>
  <si>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</si>
  <si>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</si>
  <si>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</si>
  <si>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</si>
  <si>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</si>
  <si>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</si>
  <si>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</si>
  <si>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</si>
  <si>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</si>
  <si>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</si>
  <si>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</si>
  <si>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</si>
  <si>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</si>
  <si>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</si>
  <si>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</si>
  <si>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</si>
  <si>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</si>
  <si>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</si>
  <si>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</si>
  <si>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</si>
  <si>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</si>
  <si>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</si>
  <si>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</si>
  <si>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</si>
  <si>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</si>
  <si>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</si>
  <si>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</si>
  <si>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</si>
  <si>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</si>
  <si>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</si>
  <si>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</si>
  <si>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</si>
  <si>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</si>
  <si>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</si>
  <si>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</si>
  <si>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</si>
  <si>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</si>
  <si>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</si>
  <si>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</si>
  <si>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</si>
  <si>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</si>
  <si>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</si>
  <si>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</si>
  <si>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</si>
  <si>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</si>
  <si>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</si>
  <si>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</si>
  <si>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</si>
  <si>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</si>
  <si>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</si>
  <si>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</si>
  <si>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</si>
  <si>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</si>
  <si>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</si>
  <si>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</si>
  <si>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</si>
  <si>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</si>
  <si>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</si>
  <si>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</si>
  <si>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</si>
  <si>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</si>
  <si>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</si>
  <si>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</si>
  <si>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</si>
  <si>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</si>
  <si>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</si>
  <si>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</si>
  <si>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</si>
  <si>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</si>
  <si>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</si>
  <si>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</si>
  <si>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</si>
  <si>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</si>
  <si>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</si>
  <si>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</si>
  <si>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</si>
  <si>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</si>
  <si>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</si>
  <si>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</si>
  <si>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</si>
  <si>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</si>
  <si>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</si>
  <si>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</si>
  <si>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</si>
  <si>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</si>
  <si>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</si>
  <si>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</si>
  <si>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</si>
  <si>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</si>
  <si>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</si>
  <si>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</si>
  <si>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</si>
  <si>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</si>
  <si>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</si>
  <si>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</si>
  <si>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</si>
  <si>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</si>
  <si>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</si>
  <si>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</si>
  <si>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</si>
  <si>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</si>
  <si>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</si>
  <si>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</si>
  <si>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</si>
  <si>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</si>
  <si>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</si>
  <si>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</si>
  <si>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</si>
  <si>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</si>
  <si>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</si>
  <si>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</si>
  <si>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</si>
  <si>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</si>
  <si>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</si>
  <si>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</si>
  <si>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</si>
  <si>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</si>
  <si>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</si>
  <si>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</si>
  <si>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</si>
  <si>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</si>
  <si>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</si>
  <si>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</si>
  <si>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</si>
  <si>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</si>
  <si>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</si>
  <si>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</si>
  <si>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</si>
  <si>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</si>
  <si>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</si>
  <si>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</si>
  <si>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</si>
  <si>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</si>
  <si>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</si>
  <si>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</si>
  <si>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</si>
  <si>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</si>
  <si>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</si>
  <si>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</si>
  <si>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</si>
  <si>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</si>
  <si>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</si>
  <si>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</si>
  <si>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</si>
  <si>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</si>
  <si>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</si>
  <si>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</si>
  <si>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</si>
  <si>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</si>
  <si>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</si>
  <si>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</si>
  <si>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</si>
  <si>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</si>
  <si>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</si>
  <si>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</si>
  <si>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</si>
  <si>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</si>
  <si>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</si>
  <si>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</si>
  <si>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</si>
  <si>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</si>
  <si>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</si>
  <si>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</si>
  <si>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</si>
  <si>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</si>
  <si>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</si>
  <si>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</si>
  <si>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</si>
  <si>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</si>
  <si>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</si>
  <si>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</si>
  <si>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</si>
  <si>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</si>
  <si>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</si>
  <si>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</si>
  <si>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</si>
  <si>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</si>
  <si>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</si>
  <si>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</si>
  <si>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</si>
  <si>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</si>
  <si>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</si>
  <si>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</si>
  <si>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</si>
  <si>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</si>
  <si>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</si>
  <si>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</si>
  <si>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</si>
  <si>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</si>
  <si>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</si>
  <si>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</si>
  <si>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</si>
  <si>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</si>
  <si>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</si>
  <si>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</si>
  <si>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</si>
  <si>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</si>
  <si>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</si>
  <si>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</si>
  <si>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</si>
  <si>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</si>
  <si>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</si>
  <si>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</si>
  <si>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</si>
  <si>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</si>
  <si>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</si>
  <si>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</si>
  <si>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</si>
  <si>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</si>
  <si>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</si>
  <si>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</si>
  <si>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</si>
  <si>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</si>
  <si>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</si>
  <si>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</si>
  <si>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</si>
  <si>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</si>
  <si>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</si>
  <si>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</si>
  <si>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</si>
  <si>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</si>
  <si>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</si>
  <si>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</si>
  <si>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</si>
  <si>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</si>
  <si>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</si>
  <si>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</si>
  <si>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</si>
  <si>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</si>
  <si>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</si>
  <si>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</si>
  <si>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</si>
  <si>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</si>
  <si>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</si>
  <si>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</si>
  <si>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</si>
  <si>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</si>
  <si>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</si>
  <si>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</si>
  <si>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</si>
  <si>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</si>
  <si>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</si>
  <si>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</si>
  <si>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</si>
  <si>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</si>
  <si>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</si>
  <si>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</si>
  <si>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</si>
  <si>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</si>
  <si>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</si>
  <si>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</si>
  <si>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</si>
  <si>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</si>
  <si>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</si>
  <si>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</si>
  <si>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</si>
  <si>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</si>
  <si>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</si>
  <si>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</si>
  <si>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</si>
  <si>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</si>
  <si>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</si>
  <si>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</si>
  <si>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</si>
  <si>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</si>
  <si>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</si>
  <si>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</si>
  <si>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</si>
  <si>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</si>
  <si>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</si>
  <si>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</si>
  <si>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</si>
  <si>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</si>
  <si>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</si>
  <si>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</si>
  <si>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</si>
  <si>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</si>
  <si>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</si>
  <si>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</si>
  <si>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</si>
  <si>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</si>
  <si>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</si>
  <si>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</si>
  <si>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</si>
  <si>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</si>
  <si>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</si>
  <si>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</si>
  <si>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</si>
  <si>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</si>
  <si>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</si>
  <si>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</si>
  <si>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</si>
  <si>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</si>
  <si>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</si>
  <si>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</si>
  <si>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</si>
  <si>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</si>
  <si>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</si>
  <si>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</si>
  <si>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</si>
  <si>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</si>
  <si>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</si>
  <si>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</si>
  <si>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</si>
  <si>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</si>
  <si>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</si>
  <si>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</si>
  <si>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</si>
  <si>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</si>
  <si>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</si>
  <si>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</si>
  <si>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</si>
  <si>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</si>
  <si>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</si>
  <si>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</si>
  <si>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</si>
  <si>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</si>
  <si>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</si>
  <si>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</si>
  <si>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</si>
  <si>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</si>
  <si>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</si>
  <si>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</si>
  <si>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</si>
  <si>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</si>
  <si>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</si>
  <si>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</si>
  <si>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</si>
  <si>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</si>
  <si>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</si>
  <si>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</si>
  <si>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</si>
  <si>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</si>
  <si>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</si>
  <si>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</si>
  <si>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</si>
  <si>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</si>
  <si>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</si>
  <si>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</si>
  <si>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</si>
  <si>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</si>
  <si>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</si>
  <si>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</si>
  <si>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</si>
  <si>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</si>
  <si>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</si>
  <si>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</si>
  <si>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</si>
  <si>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</si>
  <si>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</si>
  <si>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</si>
  <si>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</si>
  <si>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</si>
  <si>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</si>
  <si>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</si>
  <si>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</si>
  <si>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</si>
  <si>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</si>
  <si>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</si>
  <si>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</si>
  <si>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</si>
  <si>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</si>
  <si>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</si>
  <si>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</si>
  <si>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</si>
  <si>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</si>
  <si>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</si>
  <si>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</si>
  <si>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</si>
  <si>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</si>
  <si>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</si>
  <si>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</si>
  <si>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</si>
  <si>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</si>
  <si>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</si>
  <si>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</si>
  <si>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</si>
  <si>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</si>
  <si>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</si>
  <si>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</si>
  <si>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</si>
  <si>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</si>
  <si>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</si>
  <si>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</si>
  <si>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</si>
  <si>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</si>
  <si>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</si>
  <si>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</si>
  <si>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</si>
  <si>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</si>
  <si>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</si>
  <si>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</si>
  <si>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</si>
  <si>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</si>
  <si>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</si>
  <si>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</si>
  <si>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</si>
  <si>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</si>
  <si>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</si>
  <si>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</si>
  <si>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</si>
  <si>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</si>
  <si>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</si>
  <si>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</si>
  <si>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</si>
  <si>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</si>
  <si>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</si>
  <si>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</si>
  <si>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</si>
  <si>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</si>
  <si>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</si>
  <si>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</si>
  <si>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</si>
  <si>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</si>
  <si>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</si>
  <si>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</si>
  <si>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</si>
  <si>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</si>
  <si>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</si>
  <si>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</si>
  <si>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</si>
  <si>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</si>
  <si>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</si>
  <si>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</si>
  <si>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</si>
  <si>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</si>
  <si>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</si>
  <si>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</si>
  <si>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</si>
  <si>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</si>
  <si>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</si>
  <si>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</si>
  <si>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</si>
  <si>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</si>
  <si>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</si>
  <si>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</si>
  <si>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</si>
  <si>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</si>
  <si>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</si>
  <si>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</si>
  <si>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</si>
  <si>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</si>
  <si>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</si>
  <si>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</si>
  <si>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</si>
  <si>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</si>
  <si>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</si>
  <si>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</si>
  <si>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</si>
  <si>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</si>
  <si>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</si>
  <si>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</si>
  <si>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</si>
  <si>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</si>
  <si>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</si>
  <si>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</si>
  <si>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</si>
  <si>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</si>
  <si>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</si>
  <si>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</si>
  <si>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</si>
  <si>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</si>
  <si>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</si>
  <si>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</si>
  <si>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</si>
  <si>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</si>
  <si>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</si>
  <si>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</si>
  <si>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</si>
  <si>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</si>
  <si>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</si>
  <si>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</si>
  <si>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</si>
  <si>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</si>
  <si>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</si>
  <si>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</si>
  <si>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</si>
  <si>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</si>
  <si>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</si>
  <si>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</si>
  <si>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</si>
  <si>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</si>
  <si>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</si>
  <si>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</si>
  <si>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</si>
  <si>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</si>
  <si>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</si>
  <si>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</si>
  <si>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</si>
  <si>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</si>
  <si>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</si>
  <si>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</si>
  <si>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</si>
  <si>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</si>
  <si>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</si>
  <si>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</si>
  <si>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</si>
  <si>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</si>
  <si>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</si>
  <si>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</si>
  <si>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</si>
  <si>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</si>
  <si>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</si>
  <si>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</si>
  <si>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</si>
  <si>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</si>
  <si>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</si>
  <si>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</si>
  <si>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</si>
  <si>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</si>
  <si>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</si>
  <si>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</si>
  <si>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</si>
  <si>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</si>
  <si>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</si>
  <si>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</si>
  <si>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</si>
  <si>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</si>
  <si>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</si>
  <si>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</si>
  <si>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</si>
  <si>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</si>
  <si>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</si>
  <si>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</si>
  <si>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</si>
  <si>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</si>
  <si>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</si>
  <si>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</si>
  <si>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</si>
  <si>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</si>
  <si>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</si>
  <si>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</si>
  <si>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</si>
  <si>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</si>
  <si>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</si>
  <si>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</si>
  <si>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</si>
  <si>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</si>
  <si>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</si>
  <si>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</si>
  <si>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</si>
  <si>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</si>
  <si>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</si>
  <si>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</si>
  <si>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</si>
  <si>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</si>
  <si>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</si>
  <si>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</si>
  <si>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</si>
  <si>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</si>
  <si>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</si>
  <si>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</si>
  <si>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</si>
  <si>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</si>
  <si>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</si>
  <si>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</si>
  <si>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</si>
  <si>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</si>
  <si>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</si>
  <si>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</si>
  <si>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</si>
  <si>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</si>
  <si>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</si>
  <si>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</si>
  <si>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</si>
  <si>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</si>
  <si>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</si>
  <si>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</si>
  <si>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</si>
  <si>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</si>
  <si>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</si>
  <si>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</si>
  <si>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</si>
  <si>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</si>
  <si>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</si>
  <si>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</si>
  <si>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</si>
  <si>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</si>
  <si>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</si>
  <si>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</si>
  <si>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</si>
  <si>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</si>
  <si>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</si>
  <si>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</si>
  <si>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</si>
  <si>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</si>
  <si>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</si>
  <si>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</si>
  <si>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</si>
  <si>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</si>
  <si>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</si>
  <si>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</si>
  <si>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</si>
  <si>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</si>
  <si>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</si>
  <si>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</si>
  <si>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</si>
  <si>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</si>
  <si>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</si>
  <si>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</si>
  <si>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</si>
  <si>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</si>
  <si>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</si>
  <si>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</si>
  <si>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</si>
  <si>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</si>
  <si>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</si>
  <si>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</si>
  <si>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</si>
  <si>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</si>
  <si>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</si>
  <si>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</si>
  <si>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</si>
  <si>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</si>
  <si>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</si>
  <si>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</si>
  <si>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</si>
  <si>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</si>
  <si>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</si>
  <si>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</si>
  <si>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</si>
  <si>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</si>
  <si>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</si>
  <si>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</si>
  <si>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</si>
  <si>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</si>
  <si>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</si>
  <si>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</si>
  <si>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</si>
  <si>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</si>
  <si>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</si>
  <si>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</si>
  <si>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</si>
  <si>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</si>
  <si>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</si>
  <si>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</si>
  <si>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</si>
  <si>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</si>
  <si>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</si>
  <si>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</si>
  <si>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</si>
  <si>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</si>
  <si>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</si>
  <si>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</si>
  <si>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</si>
  <si>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</si>
  <si>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</si>
  <si>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</si>
  <si>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</si>
  <si>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</si>
  <si>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</si>
  <si>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</si>
  <si>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</si>
  <si>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</si>
  <si>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</si>
  <si>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</si>
  <si>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</si>
  <si>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</si>
  <si>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</si>
  <si>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</si>
  <si>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</si>
  <si>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</si>
  <si>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</si>
  <si>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</si>
  <si>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</si>
  <si>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</si>
  <si>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</si>
  <si>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</si>
  <si>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</si>
  <si>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</si>
  <si>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</si>
  <si>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</si>
  <si>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</si>
  <si>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</si>
  <si>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</si>
  <si>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</si>
  <si>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</si>
  <si>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</si>
  <si>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</si>
  <si>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</si>
  <si>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</si>
  <si>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</si>
  <si>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</si>
  <si>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</si>
  <si>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</si>
  <si>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</si>
  <si>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</si>
  <si>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</si>
  <si>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</si>
  <si>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</si>
  <si>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</si>
  <si>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</si>
  <si>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</si>
  <si>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</si>
  <si>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</si>
  <si>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</si>
  <si>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</si>
  <si>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</si>
  <si>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</si>
  <si>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</si>
  <si>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</si>
  <si>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</si>
  <si>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</si>
  <si>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</si>
  <si>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</si>
  <si>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</si>
  <si>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</si>
  <si>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</si>
  <si>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</si>
  <si>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</si>
  <si>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</si>
  <si>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</si>
  <si>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</si>
  <si>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</si>
  <si>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</si>
  <si>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</si>
  <si>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</si>
  <si>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</si>
  <si>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</si>
  <si>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</si>
  <si>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</si>
  <si>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</si>
  <si>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</si>
  <si>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</si>
  <si>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</si>
  <si>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</si>
  <si>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</si>
  <si>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</si>
  <si>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</si>
  <si>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</si>
  <si>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</si>
  <si>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</si>
  <si>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</si>
  <si>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</si>
  <si>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</si>
  <si>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</si>
  <si>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</si>
  <si>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</si>
  <si>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</si>
  <si>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</si>
  <si>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</si>
  <si>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</si>
  <si>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</si>
  <si>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</si>
  <si>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</si>
  <si>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</si>
  <si>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</si>
  <si>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</si>
  <si>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</si>
  <si>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</si>
  <si>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</si>
  <si>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</si>
  <si>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</si>
  <si>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</si>
  <si>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</si>
  <si>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</si>
  <si>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</si>
  <si>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</si>
  <si>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</si>
  <si>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</si>
  <si>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</si>
  <si>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</si>
  <si>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</si>
  <si>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</si>
  <si>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</si>
  <si>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</si>
  <si>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</si>
  <si>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</si>
  <si>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</si>
  <si>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</si>
  <si>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</si>
  <si>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</si>
  <si>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</si>
  <si>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</si>
  <si>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</si>
  <si>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</si>
  <si>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</si>
  <si>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</si>
  <si>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</si>
  <si>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</si>
  <si>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</si>
  <si>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</si>
  <si>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</si>
  <si>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</si>
  <si>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</si>
  <si>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</si>
  <si>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</si>
  <si>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</si>
  <si>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</si>
  <si>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</si>
  <si>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</si>
  <si>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</si>
  <si>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</si>
  <si>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</si>
  <si>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</si>
  <si>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</si>
  <si>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</si>
  <si>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</si>
  <si>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</si>
  <si>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</si>
  <si>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</si>
  <si>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</si>
  <si>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</si>
  <si>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</si>
  <si>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</si>
  <si>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</si>
  <si>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</si>
  <si>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</si>
  <si>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</si>
  <si>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</si>
  <si>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</si>
  <si>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</si>
  <si>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</si>
  <si>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</si>
  <si>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</si>
  <si>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</si>
  <si>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</si>
  <si>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</si>
  <si>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</si>
  <si>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</si>
  <si>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</si>
  <si>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</si>
  <si>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</si>
  <si>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</si>
  <si>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</si>
  <si>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</si>
  <si>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</si>
  <si>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</si>
  <si>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</si>
  <si>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</si>
  <si>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</si>
  <si>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</si>
  <si>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</si>
  <si>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</si>
  <si>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</si>
  <si>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</si>
  <si>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</si>
  <si>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</si>
  <si>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</si>
  <si>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</si>
  <si>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</si>
  <si>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</si>
  <si>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</si>
  <si>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</si>
  <si>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</si>
  <si>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</si>
  <si>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</si>
  <si>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</si>
  <si>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</si>
  <si>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</si>
  <si>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</si>
  <si>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</si>
  <si>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</si>
  <si>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</si>
  <si>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</si>
  <si>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</si>
  <si>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</si>
  <si>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</si>
  <si>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</si>
  <si>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</si>
  <si>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</si>
  <si>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</si>
  <si>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</si>
  <si>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</si>
  <si>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</si>
  <si>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</si>
  <si>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</si>
  <si>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</si>
  <si>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</si>
  <si>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</si>
  <si>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</si>
  <si>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</si>
  <si>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</si>
  <si>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</si>
  <si>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</si>
  <si>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</si>
  <si>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</si>
  <si>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</si>
  <si>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</si>
  <si>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</si>
  <si>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</si>
  <si>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</si>
  <si>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</si>
  <si>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</si>
  <si>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</si>
  <si>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</si>
  <si>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</si>
  <si>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</si>
  <si>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</si>
  <si>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</si>
  <si>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</si>
  <si>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</si>
  <si>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</si>
  <si>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</si>
  <si>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</si>
  <si>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</si>
  <si>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</si>
  <si>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</si>
  <si>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</si>
  <si>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</si>
  <si>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</si>
  <si>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</si>
  <si>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</si>
  <si>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</si>
  <si>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</si>
  <si>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</si>
  <si>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</si>
  <si>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</si>
  <si>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</si>
  <si>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</si>
  <si>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</si>
  <si>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</si>
  <si>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</si>
  <si>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</si>
  <si>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</si>
  <si>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</si>
  <si>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</si>
  <si>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</si>
  <si>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</si>
  <si>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</si>
  <si>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</si>
  <si>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</si>
  <si>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</si>
  <si>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</si>
  <si>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</si>
  <si>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</si>
  <si>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</si>
  <si>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</si>
  <si>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</si>
  <si>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</si>
  <si>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</si>
  <si>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</si>
  <si>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</si>
  <si>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</si>
  <si>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</si>
  <si>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</si>
  <si>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</si>
  <si>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</si>
  <si>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</si>
  <si>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</si>
  <si>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</si>
  <si>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</si>
  <si>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</si>
  <si>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</si>
  <si>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</si>
  <si>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</si>
  <si>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</si>
  <si>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</si>
  <si>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</si>
  <si>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</si>
  <si>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</si>
  <si>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</si>
  <si>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</si>
  <si>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</si>
  <si>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</si>
  <si>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</si>
  <si>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</si>
  <si>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</si>
  <si>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</si>
  <si>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</si>
  <si>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</si>
  <si>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</si>
  <si>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</si>
  <si>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</si>
  <si>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</si>
  <si>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</si>
  <si>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</si>
  <si>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</si>
  <si>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</si>
  <si>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</si>
  <si>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</si>
  <si>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</si>
  <si>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</si>
  <si>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</si>
  <si>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</si>
  <si>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</si>
  <si>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</si>
  <si>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</si>
  <si>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</si>
  <si>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</si>
  <si>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</si>
  <si>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</si>
  <si>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</si>
  <si>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</si>
  <si>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</si>
  <si>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</si>
  <si>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</si>
  <si>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</si>
  <si>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</si>
  <si>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</si>
  <si>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</si>
  <si>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</si>
  <si>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</si>
  <si>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</si>
  <si>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</si>
  <si>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</si>
  <si>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</si>
  <si>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</si>
  <si>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</si>
  <si>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</si>
  <si>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</si>
  <si>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</si>
  <si>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</si>
  <si>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</si>
  <si>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</si>
  <si>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</si>
  <si>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</si>
  <si>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</si>
  <si>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</si>
  <si>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</si>
  <si>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</si>
  <si>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</si>
  <si>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</si>
  <si>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</si>
  <si>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</si>
  <si>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</si>
  <si>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</si>
  <si>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</si>
  <si>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</si>
  <si>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</si>
  <si>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</si>
  <si>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</si>
  <si>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</si>
  <si>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</si>
  <si>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</si>
  <si>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</si>
  <si>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</si>
  <si>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</si>
  <si>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</si>
  <si>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</si>
  <si>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</si>
  <si>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</si>
  <si>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</si>
  <si>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</si>
  <si>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</si>
  <si>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</si>
  <si>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</si>
  <si>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</si>
  <si>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</si>
  <si>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</si>
  <si>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</si>
  <si>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</si>
  <si>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</si>
  <si>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</si>
  <si>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</si>
  <si>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</si>
  <si>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</si>
  <si>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</si>
  <si>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</si>
  <si>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</si>
  <si>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</si>
  <si>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</si>
  <si>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</si>
  <si>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</si>
  <si>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</si>
  <si>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</si>
  <si>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</si>
  <si>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</si>
  <si>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</si>
  <si>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</si>
  <si>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</si>
  <si>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</si>
  <si>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</si>
  <si>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</si>
  <si>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</si>
  <si>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</si>
  <si>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</si>
  <si>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</si>
  <si>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</si>
  <si>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</si>
  <si>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</si>
  <si>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</si>
  <si>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</si>
  <si>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</si>
  <si>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</si>
  <si>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</si>
  <si>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</si>
  <si>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</si>
  <si>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</si>
  <si>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</si>
  <si>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</si>
  <si>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</si>
  <si>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</si>
  <si>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</si>
  <si>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</si>
  <si>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</si>
  <si>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</si>
  <si>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</si>
  <si>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</si>
  <si>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</si>
  <si>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</si>
  <si>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</si>
  <si>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</si>
  <si>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</si>
  <si>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</si>
  <si>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</si>
  <si>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</si>
  <si>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</si>
  <si>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</si>
  <si>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</si>
  <si>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</si>
  <si>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</si>
  <si>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</si>
  <si>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</si>
  <si>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</si>
  <si>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</si>
  <si>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</si>
  <si>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</si>
  <si>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</si>
  <si>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</si>
  <si>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</si>
  <si>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</si>
  <si>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</si>
  <si>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</si>
  <si>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</si>
  <si>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</si>
  <si>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</si>
  <si>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</si>
  <si>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</si>
  <si>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</si>
  <si>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</si>
  <si>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</si>
  <si>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</si>
  <si>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</si>
  <si>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</si>
  <si>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</si>
  <si>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</si>
  <si>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</si>
  <si>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</si>
  <si>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</si>
  <si>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</si>
  <si>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</si>
  <si>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</si>
  <si>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</si>
  <si>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</si>
  <si>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</si>
  <si>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</si>
  <si>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</si>
  <si>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</si>
  <si>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</si>
  <si>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</si>
  <si>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</si>
  <si>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</si>
  <si>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</si>
  <si>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</si>
  <si>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</si>
  <si>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</si>
  <si>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</si>
  <si>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</si>
  <si>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</si>
  <si>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</si>
  <si>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</si>
  <si>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</si>
  <si>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</si>
  <si>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</si>
  <si>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</si>
  <si>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</si>
  <si>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</si>
  <si>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</si>
  <si>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</si>
  <si>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</si>
  <si>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</si>
  <si>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</si>
  <si>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</si>
  <si>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</si>
  <si>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</si>
  <si>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</si>
  <si>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</si>
  <si>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</si>
  <si>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</si>
  <si>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</si>
  <si>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</si>
  <si>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</si>
  <si>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</si>
  <si>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</si>
  <si>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</si>
  <si>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</si>
  <si>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</si>
  <si>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</si>
  <si>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</si>
  <si>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</si>
  <si>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</si>
  <si>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</si>
  <si>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</si>
  <si>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</si>
  <si>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</si>
  <si>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</si>
  <si>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</si>
  <si>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</si>
  <si>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</si>
  <si>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</si>
  <si>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</si>
  <si>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</si>
  <si>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</si>
  <si>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</si>
  <si>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</si>
  <si>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</si>
  <si>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</si>
  <si>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</si>
  <si>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</si>
  <si>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</si>
  <si>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</si>
  <si>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</si>
  <si>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</si>
  <si>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</si>
  <si>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</si>
  <si>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</si>
  <si>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</si>
  <si>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</si>
  <si>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</si>
  <si>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</si>
  <si>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</si>
  <si>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</si>
  <si>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</si>
  <si>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</si>
  <si>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</si>
  <si>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</si>
  <si>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</si>
  <si>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</si>
  <si>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</si>
  <si>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</si>
  <si>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</si>
  <si>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</si>
  <si>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</si>
  <si>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</si>
  <si>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</si>
  <si>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</si>
  <si>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</si>
  <si>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</si>
  <si>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</si>
  <si>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</si>
  <si>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</si>
  <si>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</si>
  <si>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</si>
  <si>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</si>
  <si>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</si>
  <si>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</si>
  <si>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</si>
  <si>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</si>
  <si>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</si>
  <si>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</si>
  <si>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</si>
  <si>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</si>
  <si>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</si>
  <si>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</si>
  <si>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</si>
  <si>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</si>
  <si>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</si>
  <si>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</si>
  <si>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</si>
  <si>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</si>
  <si>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</si>
  <si>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</si>
  <si>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</si>
  <si>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</si>
  <si>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</si>
  <si>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</si>
  <si>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</si>
  <si>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</si>
  <si>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</si>
  <si>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</si>
  <si>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</si>
  <si>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</si>
  <si>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</si>
  <si>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</si>
  <si>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</si>
  <si>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</si>
  <si>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</si>
  <si>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</si>
  <si>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</si>
  <si>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</si>
  <si>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</si>
  <si>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</si>
  <si>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</si>
  <si>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</si>
  <si>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</si>
  <si>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</si>
  <si>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</si>
  <si>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</si>
  <si>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</si>
  <si>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</si>
  <si>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</si>
  <si>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</si>
  <si>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</si>
  <si>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</si>
  <si>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</si>
  <si>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</si>
  <si>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</si>
  <si>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</si>
  <si>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</si>
  <si>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</si>
  <si>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</si>
  <si>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</si>
  <si>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</si>
  <si>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</si>
  <si>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</si>
  <si>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</si>
  <si>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</si>
  <si>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</si>
  <si>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</si>
  <si>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</si>
  <si>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</si>
  <si>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</si>
  <si>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</si>
  <si>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</si>
  <si>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</si>
  <si>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</si>
  <si>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</si>
  <si>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</si>
  <si>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</si>
  <si>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</si>
  <si>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</si>
  <si>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</si>
  <si>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</si>
  <si>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</si>
  <si>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</si>
  <si>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</si>
  <si>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</si>
  <si>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</si>
  <si>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</si>
  <si>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</si>
  <si>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</si>
  <si>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</si>
  <si>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</si>
  <si>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</si>
  <si>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</si>
  <si>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</si>
  <si>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</si>
  <si>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</si>
  <si>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</si>
  <si>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</si>
  <si>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</si>
  <si>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</si>
  <si>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</si>
  <si>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</si>
  <si>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</si>
  <si>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</si>
  <si>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</si>
  <si>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</si>
  <si>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</si>
  <si>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</si>
  <si>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</si>
  <si>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</si>
  <si>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</si>
  <si>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</si>
  <si>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</si>
  <si>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</si>
  <si>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</si>
  <si>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</si>
  <si>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</si>
  <si>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</si>
  <si>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</si>
  <si>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</si>
  <si>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</si>
  <si>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</si>
  <si>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</si>
  <si>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</si>
  <si>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</si>
  <si>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</si>
  <si>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</si>
  <si>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</si>
  <si>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</si>
  <si>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</si>
  <si>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</si>
  <si>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</si>
  <si>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</si>
  <si>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</si>
  <si>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</si>
  <si>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</si>
  <si>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</si>
  <si>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</si>
  <si>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</si>
  <si>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</si>
  <si>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</si>
  <si>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</si>
  <si>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</si>
  <si>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</si>
  <si>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</si>
  <si>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</si>
  <si>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</si>
  <si>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</si>
  <si>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</si>
  <si>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</si>
  <si>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</si>
  <si>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</si>
  <si>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</si>
  <si>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</si>
  <si>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</si>
  <si>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</si>
  <si>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</si>
  <si>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</si>
  <si>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</si>
  <si>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</si>
  <si>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</si>
  <si>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</si>
  <si>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</si>
  <si>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</si>
  <si>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</si>
  <si>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</si>
  <si>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</si>
  <si>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</si>
  <si>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</si>
  <si>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</si>
  <si>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</si>
  <si>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</si>
  <si>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</si>
  <si>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</si>
  <si>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</si>
  <si>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</si>
  <si>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</si>
  <si>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</si>
  <si>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</si>
  <si>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</si>
  <si>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</si>
  <si>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</si>
  <si>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</si>
  <si>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</si>
  <si>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</si>
  <si>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</si>
  <si>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</si>
  <si>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</si>
  <si>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</si>
  <si>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</si>
  <si>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</si>
  <si>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</si>
  <si>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</si>
  <si>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</si>
  <si>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</si>
  <si>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</si>
  <si>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</si>
  <si>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</si>
  <si>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</si>
  <si>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</si>
  <si>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</si>
  <si>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</si>
  <si>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</si>
  <si>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</si>
  <si>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</si>
  <si>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</si>
  <si>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</si>
  <si>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</si>
  <si>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</si>
  <si>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</si>
  <si>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</si>
  <si>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</si>
  <si>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</si>
  <si>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</si>
  <si>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</si>
  <si>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</si>
  <si>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</si>
  <si>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</si>
  <si>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</si>
  <si>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</si>
  <si>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</si>
  <si>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</si>
  <si>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</si>
  <si>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</si>
  <si>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</si>
  <si>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</si>
  <si>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</si>
  <si>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</si>
  <si>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</si>
  <si>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</si>
  <si>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</si>
  <si>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</si>
  <si>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</si>
  <si>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</si>
  <si>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</si>
  <si>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</si>
  <si>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</si>
  <si>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</si>
  <si>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</si>
  <si>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</si>
  <si>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</si>
  <si>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</si>
  <si>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</si>
  <si>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</si>
  <si>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</si>
  <si>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</si>
  <si>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</si>
  <si>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</si>
  <si>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</si>
  <si>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</si>
  <si>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</si>
  <si>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</si>
  <si>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</si>
  <si>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</si>
  <si>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</si>
  <si>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</si>
  <si>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</si>
  <si>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</si>
  <si>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</si>
  <si>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</si>
  <si>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</si>
  <si>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</si>
  <si>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</si>
  <si>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</si>
  <si>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</si>
  <si>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</si>
  <si>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</si>
  <si>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</si>
  <si>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</si>
  <si>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</si>
  <si>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</si>
  <si>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</si>
  <si>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</si>
  <si>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</si>
  <si>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</si>
  <si>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</si>
  <si>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</si>
  <si>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</si>
  <si>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</si>
  <si>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</si>
  <si>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</si>
  <si>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</si>
  <si>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</si>
  <si>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</si>
  <si>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</si>
  <si>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</si>
  <si>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</si>
  <si>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</si>
  <si>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</si>
  <si>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</si>
  <si>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</si>
  <si>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</si>
  <si>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</si>
  <si>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</si>
  <si>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</si>
  <si>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</si>
  <si>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</si>
  <si>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</si>
  <si>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</si>
  <si>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</si>
  <si>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</si>
  <si>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</si>
  <si>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</si>
  <si>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</si>
  <si>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</si>
  <si>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</si>
  <si>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</si>
  <si>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</si>
  <si>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</si>
  <si>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</si>
  <si>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</si>
  <si>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</si>
  <si>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</si>
  <si>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</si>
  <si>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</si>
  <si>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</si>
  <si>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</si>
  <si>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</si>
  <si>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</si>
  <si>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</si>
  <si>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</si>
  <si>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</si>
  <si>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</si>
  <si>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</si>
  <si>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</si>
  <si>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</si>
  <si>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</si>
  <si>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</si>
  <si>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</si>
  <si>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</si>
  <si>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</si>
  <si>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</si>
  <si>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</si>
  <si>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</si>
  <si>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</si>
  <si>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</si>
  <si>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</si>
  <si>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</si>
  <si>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</si>
  <si>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</si>
  <si>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</si>
  <si>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</si>
  <si>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</si>
  <si>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</si>
  <si>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</si>
  <si>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</si>
  <si>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</si>
  <si>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</si>
  <si>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</si>
  <si>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</si>
  <si>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</si>
  <si>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</si>
  <si>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</si>
  <si>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</si>
  <si>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</si>
  <si>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</si>
  <si>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</si>
  <si>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</si>
  <si>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</si>
  <si>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</si>
  <si>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</si>
  <si>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</si>
  <si>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</si>
  <si>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</si>
  <si>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</si>
  <si>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</si>
  <si>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</si>
  <si>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</si>
  <si>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</si>
  <si>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</si>
  <si>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</si>
  <si>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</si>
  <si>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</si>
  <si>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</si>
  <si>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</si>
  <si>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</si>
  <si>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</si>
  <si>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</si>
  <si>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</si>
  <si>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</si>
  <si>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</si>
  <si>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</si>
  <si>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</si>
  <si>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</si>
  <si>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</si>
  <si>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</si>
  <si>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</si>
  <si>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</si>
  <si>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</si>
  <si>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</si>
  <si>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</si>
  <si>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</si>
  <si>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</si>
  <si>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</si>
  <si>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</si>
  <si>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</si>
  <si>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</si>
  <si>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</si>
  <si>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</si>
  <si>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</si>
  <si>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</si>
  <si>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</si>
  <si>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</si>
  <si>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</si>
  <si>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</si>
  <si>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</si>
  <si>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</si>
  <si>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</si>
  <si>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</si>
  <si>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</si>
  <si>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</si>
  <si>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</si>
  <si>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</si>
  <si>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</si>
  <si>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</si>
  <si>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</si>
  <si>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</si>
  <si>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</si>
  <si>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</si>
  <si>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</si>
  <si>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</si>
  <si>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</si>
  <si>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</si>
  <si>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</si>
  <si>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</si>
  <si>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</si>
  <si>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</si>
  <si>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</si>
  <si>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</si>
  <si>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</si>
  <si>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</si>
  <si>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</si>
  <si>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</si>
  <si>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</si>
  <si>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</si>
  <si>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</si>
  <si>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</si>
  <si>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</si>
  <si>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</si>
  <si>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</si>
  <si>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</si>
  <si>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</si>
  <si>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</si>
  <si>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</si>
  <si>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</si>
  <si>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</si>
  <si>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</si>
  <si>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</si>
  <si>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</si>
  <si>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</si>
  <si>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</si>
  <si>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</si>
  <si>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</si>
  <si>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</si>
  <si>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</si>
  <si>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</si>
  <si>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</si>
  <si>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</si>
  <si>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</si>
  <si>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</si>
  <si>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</si>
  <si>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</si>
  <si>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</si>
  <si>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</si>
  <si>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</si>
  <si>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</si>
  <si>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</si>
  <si>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</si>
  <si>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</si>
  <si>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</si>
  <si>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</si>
  <si>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</si>
  <si>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</si>
  <si>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</si>
  <si>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</si>
  <si>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</si>
  <si>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</si>
  <si>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</si>
  <si>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</si>
  <si>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</si>
  <si>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</si>
  <si>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</si>
  <si>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</si>
  <si>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</si>
  <si>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</si>
  <si>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</si>
  <si>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</si>
  <si>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</si>
  <si>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</si>
  <si>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</si>
  <si>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</si>
  <si>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</si>
  <si>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</si>
  <si>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</si>
  <si>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</si>
  <si>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</si>
  <si>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</si>
  <si>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</si>
  <si>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</si>
  <si>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</si>
  <si>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</si>
  <si>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</si>
  <si>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</si>
  <si>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</si>
  <si>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</si>
  <si>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</si>
  <si>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</si>
  <si>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</si>
  <si>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</si>
  <si>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</si>
  <si>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</si>
  <si>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</si>
  <si>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</si>
  <si>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</si>
  <si>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</si>
  <si>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</si>
  <si>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</si>
  <si>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</si>
  <si>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</si>
  <si>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</si>
  <si>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</si>
  <si>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</si>
  <si>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</si>
  <si>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</si>
  <si>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</si>
  <si>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</si>
  <si>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</si>
  <si>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</si>
  <si>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</si>
  <si>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</si>
  <si>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</si>
  <si>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</si>
  <si>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</si>
  <si>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</si>
  <si>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</si>
  <si>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</si>
  <si>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</si>
  <si>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</si>
  <si>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</si>
  <si>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</si>
  <si>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</si>
  <si>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</si>
  <si>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</si>
  <si>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</si>
  <si>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</si>
  <si>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</si>
  <si>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</si>
  <si>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</si>
  <si>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</si>
  <si>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</si>
  <si>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</si>
  <si>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</si>
  <si>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</si>
  <si>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</si>
  <si>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</si>
  <si>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</si>
  <si>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</si>
  <si>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</si>
  <si>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</si>
  <si>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</si>
  <si>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</si>
  <si>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</si>
  <si>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</si>
  <si>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</si>
  <si>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</si>
  <si>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</si>
  <si>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</si>
  <si>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</si>
  <si>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</si>
  <si>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</si>
  <si>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</si>
  <si>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</si>
  <si>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</si>
  <si>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</si>
  <si>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</si>
  <si>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</si>
  <si>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</si>
  <si>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</si>
  <si>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</si>
  <si>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</si>
  <si>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</si>
  <si>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</si>
  <si>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</si>
  <si>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</si>
  <si>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</si>
  <si>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</si>
  <si>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</si>
  <si>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</si>
  <si>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</si>
  <si>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</si>
  <si>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</si>
  <si>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</si>
  <si>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</si>
  <si>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</si>
  <si>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</si>
  <si>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</si>
  <si>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</si>
  <si>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</si>
  <si>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</si>
  <si>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</si>
  <si>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</si>
  <si>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</si>
  <si>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</si>
  <si>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</si>
  <si>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</si>
  <si>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</si>
  <si>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</si>
  <si>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</si>
  <si>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</si>
  <si>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</si>
  <si>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</si>
  <si>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</si>
  <si>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</si>
  <si>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</si>
  <si>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</si>
  <si>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</si>
  <si>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</si>
  <si>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</si>
  <si>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</si>
  <si>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</si>
  <si>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</si>
  <si>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</si>
  <si>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</si>
  <si>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</si>
  <si>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</si>
  <si>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</si>
  <si>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</si>
  <si>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</si>
  <si>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</si>
  <si>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</si>
  <si>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</si>
  <si>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</si>
  <si>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</si>
  <si>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</si>
  <si>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</si>
  <si>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</si>
  <si>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</si>
  <si>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</si>
  <si>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</si>
  <si>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</si>
  <si>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</si>
  <si>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</si>
  <si>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</si>
  <si>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</si>
  <si>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</si>
  <si>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</si>
  <si>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</si>
  <si>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</si>
  <si>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</si>
  <si>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</si>
  <si>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</si>
  <si>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</si>
  <si>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</si>
  <si>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</si>
  <si>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</si>
  <si>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</si>
  <si>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</si>
  <si>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</si>
  <si>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</si>
  <si>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</si>
  <si>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</si>
  <si>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</si>
  <si>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</si>
  <si>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</si>
  <si>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</si>
  <si>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</si>
  <si>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</si>
  <si>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</si>
  <si>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</si>
  <si>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</si>
  <si>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</si>
  <si>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</si>
  <si>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</si>
  <si>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</si>
  <si>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</si>
  <si>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</si>
  <si>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</si>
  <si>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</si>
  <si>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</si>
  <si>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</si>
  <si>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</si>
  <si>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</si>
  <si>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</si>
  <si>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</si>
  <si>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</si>
  <si>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</si>
  <si>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</si>
  <si>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</si>
  <si>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</si>
  <si>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</si>
  <si>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</si>
  <si>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</si>
  <si>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</si>
  <si>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</si>
  <si>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</si>
  <si>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</si>
  <si>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</si>
  <si>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</si>
  <si>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</si>
  <si>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</si>
  <si>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</si>
  <si>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</si>
  <si>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</si>
  <si>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</si>
  <si>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</si>
  <si>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</si>
  <si>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</si>
  <si>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</si>
  <si>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</si>
  <si>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</si>
  <si>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</si>
  <si>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</si>
  <si>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</si>
  <si>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</si>
  <si>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</si>
  <si>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</si>
  <si>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</si>
  <si>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</si>
  <si>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</si>
  <si>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</si>
  <si>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</si>
  <si>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</si>
  <si>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</si>
  <si>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</si>
  <si>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</si>
  <si>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</si>
  <si>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</si>
  <si>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</si>
  <si>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</si>
  <si>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</si>
  <si>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</si>
  <si>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</si>
  <si>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</si>
  <si>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</si>
  <si>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</si>
  <si>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</si>
  <si>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</si>
  <si>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</si>
  <si>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</si>
  <si>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</si>
  <si>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</si>
  <si>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</si>
  <si>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</si>
  <si>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</si>
  <si>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</si>
  <si>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</si>
  <si>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</si>
  <si>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</si>
  <si>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</si>
  <si>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</si>
  <si>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</si>
  <si>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</si>
  <si>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</si>
  <si>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</si>
  <si>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</si>
  <si>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</si>
  <si>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</si>
  <si>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</si>
  <si>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</si>
  <si>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</si>
  <si>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</si>
  <si>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</si>
  <si>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</si>
  <si>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</si>
  <si>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</si>
  <si>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</si>
  <si>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</si>
  <si>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</si>
  <si>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</si>
  <si>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</si>
  <si>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</si>
  <si>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</si>
  <si>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</si>
  <si>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</si>
  <si>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</si>
  <si>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</si>
  <si>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</si>
  <si>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</si>
  <si>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</si>
  <si>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</si>
  <si>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</si>
  <si>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</si>
  <si>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</si>
  <si>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</si>
  <si>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</si>
  <si>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</si>
  <si>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</si>
  <si>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</si>
  <si>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</si>
  <si>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</si>
  <si>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</si>
  <si>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</si>
  <si>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</si>
  <si>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</si>
  <si>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</si>
  <si>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</si>
  <si>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</si>
  <si>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</si>
  <si>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</si>
  <si>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</si>
  <si>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</si>
  <si>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</si>
  <si>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</si>
  <si>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</si>
  <si>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</si>
  <si>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</si>
  <si>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</si>
  <si>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</si>
  <si>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</si>
  <si>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</si>
  <si>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</si>
  <si>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</si>
  <si>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</si>
  <si>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</si>
  <si>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</si>
  <si>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</si>
  <si>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</si>
  <si>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</si>
  <si>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</si>
  <si>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</si>
  <si>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</si>
  <si>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</si>
  <si>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</si>
  <si>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</si>
  <si>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</si>
  <si>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</si>
  <si>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</si>
  <si>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</si>
  <si>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</si>
  <si>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</si>
  <si>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</si>
  <si>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</si>
  <si>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</si>
  <si>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</si>
  <si>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</si>
  <si>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</si>
  <si>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</si>
  <si>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</si>
  <si>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</si>
  <si>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</si>
  <si>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</si>
  <si>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</si>
  <si>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</si>
  <si>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</si>
  <si>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</si>
  <si>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</si>
  <si>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</si>
  <si>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</si>
  <si>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</si>
  <si>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</si>
  <si>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</si>
  <si>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</si>
  <si>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</si>
  <si>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</si>
  <si>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</si>
  <si>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</si>
  <si>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</si>
  <si>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</si>
  <si>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</si>
  <si>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</si>
  <si>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</si>
  <si>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</si>
  <si>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</si>
  <si>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</si>
  <si>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</si>
  <si>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</si>
  <si>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</si>
  <si>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</si>
  <si>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</si>
  <si>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</si>
  <si>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</si>
  <si>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</si>
  <si>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</si>
  <si>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</si>
  <si>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</si>
  <si>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</si>
  <si>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</si>
  <si>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</si>
  <si>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</si>
  <si>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</si>
  <si>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</si>
  <si>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</si>
  <si>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</si>
  <si>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</si>
  <si>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</si>
  <si>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</si>
  <si>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</si>
  <si>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</si>
  <si>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</si>
  <si>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</si>
  <si>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</si>
  <si>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</si>
  <si>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</si>
  <si>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</si>
  <si>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</si>
  <si>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</si>
  <si>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</si>
  <si>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</si>
  <si>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</si>
  <si>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</si>
  <si>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</si>
  <si>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</si>
  <si>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</si>
  <si>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</si>
  <si>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</si>
  <si>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</si>
  <si>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</si>
  <si>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</si>
  <si>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</si>
  <si>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</si>
  <si>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</si>
  <si>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</si>
  <si>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</si>
  <si>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</si>
  <si>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</si>
  <si>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</si>
  <si>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</si>
  <si>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</si>
  <si>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</si>
  <si>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</si>
  <si>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</si>
  <si>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</si>
  <si>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</si>
  <si>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</si>
  <si>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</si>
  <si>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</si>
  <si>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</si>
  <si>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</si>
  <si>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</si>
  <si>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</si>
  <si>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</si>
  <si>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</si>
  <si>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</si>
  <si>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</si>
  <si>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</si>
  <si>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</si>
  <si>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</si>
  <si>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</si>
  <si>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</si>
  <si>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</si>
  <si>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</si>
  <si>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</si>
  <si>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</si>
  <si>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</si>
  <si>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</si>
  <si>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</si>
  <si>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</si>
  <si>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</si>
  <si>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</si>
  <si>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</si>
  <si>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</si>
  <si>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</si>
  <si>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</si>
  <si>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</si>
  <si>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</si>
  <si>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</si>
  <si>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</si>
  <si>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</si>
  <si>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</si>
  <si>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</si>
  <si>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</si>
  <si>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</si>
  <si>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</si>
  <si>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</si>
  <si>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</si>
  <si>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</si>
  <si>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</si>
  <si>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</si>
  <si>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</si>
  <si>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</si>
  <si>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</si>
  <si>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</si>
  <si>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</si>
  <si>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</si>
  <si>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</si>
  <si>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</si>
  <si>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</si>
  <si>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</si>
  <si>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</si>
  <si>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</si>
  <si>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</si>
  <si>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</si>
  <si>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</si>
  <si>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</si>
  <si>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</si>
  <si>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</si>
  <si>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</si>
  <si>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</si>
  <si>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</si>
  <si>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</si>
  <si>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</si>
  <si>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</si>
  <si>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</si>
  <si>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</si>
  <si>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</si>
  <si>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</si>
  <si>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</si>
  <si>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</si>
  <si>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</si>
  <si>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</si>
  <si>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</si>
  <si>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</si>
  <si>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</si>
  <si>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</si>
  <si>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</si>
  <si>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</si>
  <si>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</si>
  <si>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</si>
  <si>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</si>
  <si>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</si>
  <si>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</si>
  <si>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</si>
  <si>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</si>
  <si>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</si>
  <si>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</si>
  <si>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</si>
  <si>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</si>
  <si>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</si>
  <si>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</si>
  <si>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</si>
  <si>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</si>
  <si>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</si>
  <si>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</si>
  <si>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</si>
  <si>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</si>
  <si>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</si>
  <si>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</si>
  <si>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</si>
  <si>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</si>
  <si>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</si>
  <si>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</si>
  <si>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</si>
  <si>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</si>
  <si>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</si>
  <si>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</si>
  <si>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</si>
  <si>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</si>
  <si>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</si>
  <si>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</si>
  <si>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</si>
  <si>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</si>
  <si>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</si>
  <si>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</si>
  <si>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</si>
  <si>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</si>
  <si>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</si>
  <si>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</si>
  <si>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</si>
  <si>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</si>
  <si>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</si>
  <si>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</si>
  <si>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</si>
  <si>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</si>
  <si>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</si>
  <si>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</si>
  <si>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</si>
  <si>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</si>
  <si>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</si>
  <si>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</si>
  <si>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</si>
  <si>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</si>
  <si>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</si>
  <si>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</si>
  <si>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</si>
  <si>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</si>
  <si>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</si>
  <si>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</si>
  <si>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</si>
  <si>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</si>
  <si>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</si>
  <si>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</si>
  <si>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</si>
  <si>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</si>
  <si>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</si>
  <si>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</si>
  <si>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</si>
  <si>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</si>
  <si>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</si>
  <si>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</si>
  <si>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</si>
  <si>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</si>
  <si>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</si>
  <si>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</si>
  <si>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</si>
  <si>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</si>
  <si>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</si>
  <si>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</si>
  <si>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</si>
  <si>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</si>
  <si>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</si>
  <si>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</si>
  <si>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</si>
  <si>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</si>
  <si>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</si>
  <si>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</si>
  <si>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</si>
  <si>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</si>
  <si>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</si>
  <si>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</si>
  <si>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</si>
  <si>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</si>
  <si>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</si>
  <si>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</si>
  <si>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</si>
  <si>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</si>
  <si>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</si>
  <si>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</si>
  <si>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</si>
  <si>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</si>
  <si>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</si>
  <si>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</si>
  <si>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</si>
  <si>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</si>
  <si>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</si>
  <si>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</si>
  <si>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</si>
  <si>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</si>
  <si>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</si>
  <si>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</si>
  <si>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</si>
  <si>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</si>
  <si>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</si>
  <si>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</si>
  <si>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</si>
  <si>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</si>
  <si>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</si>
  <si>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</si>
  <si>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</si>
  <si>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</si>
  <si>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</si>
  <si>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</si>
  <si>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</si>
  <si>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</si>
  <si>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</si>
  <si>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</si>
  <si>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</si>
  <si>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</si>
  <si>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</si>
  <si>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</si>
  <si>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</si>
  <si>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</si>
  <si>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</si>
  <si>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</si>
  <si>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</si>
  <si>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</si>
  <si>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</si>
  <si>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</si>
  <si>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</si>
  <si>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</si>
  <si>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</si>
  <si>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</si>
  <si>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</si>
  <si>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</si>
  <si>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</si>
  <si>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</si>
  <si>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</si>
  <si>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</si>
  <si>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</si>
  <si>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</si>
  <si>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</si>
  <si>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</si>
  <si>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</si>
  <si>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</si>
  <si>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</si>
  <si>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</si>
  <si>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</si>
  <si>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</si>
  <si>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</si>
  <si>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</si>
  <si>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</si>
  <si>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</si>
  <si>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</si>
  <si>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</si>
  <si>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</si>
  <si>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</si>
  <si>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</si>
  <si>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</si>
  <si>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</si>
  <si>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</si>
  <si>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</si>
  <si>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</si>
  <si>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</si>
  <si>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</si>
  <si>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</si>
  <si>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</si>
  <si>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</si>
  <si>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</si>
  <si>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</si>
  <si>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</si>
  <si>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</si>
  <si>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</si>
  <si>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</si>
  <si>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</si>
  <si>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</si>
  <si>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</si>
  <si>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</si>
  <si>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</si>
  <si>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</si>
  <si>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</si>
  <si>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</si>
  <si>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</si>
  <si>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</si>
  <si>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</si>
  <si>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</si>
  <si>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</si>
  <si>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</si>
  <si>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</si>
  <si>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</si>
  <si>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</si>
  <si>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</si>
  <si>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</si>
  <si>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</si>
  <si>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</si>
  <si>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</si>
  <si>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</si>
  <si>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</si>
  <si>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</si>
  <si>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</si>
  <si>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</si>
  <si>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</si>
  <si>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</si>
  <si>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</si>
  <si>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</si>
  <si>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</si>
  <si>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</si>
  <si>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</si>
  <si>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</si>
  <si>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</si>
  <si>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</si>
  <si>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</si>
  <si>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</si>
  <si>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</si>
  <si>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</si>
  <si>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</si>
  <si>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</si>
  <si>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</si>
  <si>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</si>
  <si>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</si>
  <si>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</si>
  <si>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</si>
  <si>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</si>
  <si>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</si>
  <si>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</si>
  <si>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</si>
  <si>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</si>
  <si>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</si>
  <si>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</si>
  <si>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</si>
  <si>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</si>
  <si>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</si>
  <si>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</si>
  <si>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</si>
  <si>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</si>
  <si>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</si>
  <si>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</si>
  <si>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</si>
  <si>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</si>
  <si>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</si>
  <si>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</si>
  <si>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</si>
  <si>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</si>
  <si>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</si>
  <si>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</si>
  <si>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</si>
  <si>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</si>
  <si>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</si>
  <si>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</si>
  <si>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</si>
  <si>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</si>
  <si>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</si>
  <si>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</si>
  <si>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</si>
  <si>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</si>
  <si>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</si>
  <si>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</si>
  <si>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</si>
  <si>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</si>
  <si>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</si>
  <si>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</si>
  <si>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</si>
  <si>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</si>
  <si>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</si>
  <si>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</si>
  <si>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</si>
  <si>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</si>
  <si>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</si>
  <si>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</si>
  <si>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</si>
  <si>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</si>
  <si>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</si>
  <si>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</si>
  <si>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</si>
  <si>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</si>
  <si>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</si>
  <si>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</si>
  <si>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</si>
  <si>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</si>
  <si>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</si>
  <si>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</si>
  <si>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</si>
  <si>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</si>
  <si>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</si>
  <si>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</si>
  <si>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</si>
  <si>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</si>
  <si>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</si>
  <si>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</si>
  <si>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</si>
  <si>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</si>
  <si>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</si>
  <si>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</si>
  <si>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</si>
  <si>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</si>
  <si>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</si>
  <si>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</si>
  <si>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</si>
  <si>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</si>
  <si>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</si>
  <si>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</si>
  <si>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</si>
  <si>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</si>
  <si>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</si>
  <si>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</si>
  <si>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</si>
  <si>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</si>
  <si>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</si>
  <si>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</si>
  <si>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</si>
  <si>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</si>
  <si>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</si>
  <si>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</si>
  <si>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</si>
  <si>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</si>
  <si>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</si>
  <si>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</si>
  <si>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</si>
  <si>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</si>
  <si>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</si>
  <si>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</si>
  <si>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</si>
  <si>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</si>
  <si>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</si>
  <si>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</si>
  <si>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</si>
  <si>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</si>
  <si>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</si>
  <si>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</si>
  <si>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</si>
  <si>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</si>
  <si>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</si>
  <si>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</si>
  <si>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</si>
  <si>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</si>
  <si>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</si>
  <si>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</si>
  <si>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</si>
  <si>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</si>
  <si>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</si>
  <si>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</si>
  <si>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</si>
  <si>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</si>
  <si>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</si>
  <si>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</si>
  <si>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</si>
  <si>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</si>
  <si>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</si>
  <si>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</si>
  <si>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</si>
  <si>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</si>
  <si>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</si>
  <si>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</si>
  <si>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</si>
  <si>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</si>
  <si>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</si>
  <si>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</si>
  <si>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</si>
  <si>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</si>
  <si>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</si>
  <si>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</si>
  <si>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</si>
  <si>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</si>
  <si>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</si>
  <si>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</si>
  <si>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</si>
  <si>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</si>
  <si>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</si>
  <si>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</si>
  <si>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</si>
  <si>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</si>
  <si>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</si>
  <si>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</si>
  <si>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</si>
  <si>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</si>
  <si>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</si>
  <si>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</si>
  <si>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</si>
  <si>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</si>
  <si>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</si>
  <si>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</si>
  <si>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</si>
  <si>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</si>
  <si>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</si>
  <si>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</si>
  <si>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</si>
  <si>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</si>
  <si>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</si>
  <si>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</si>
  <si>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</si>
  <si>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</si>
  <si>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</si>
  <si>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</si>
  <si>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</si>
  <si>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</si>
  <si>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</si>
  <si>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</si>
  <si>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</si>
  <si>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</si>
  <si>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</si>
  <si>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</si>
  <si>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</si>
  <si>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</si>
  <si>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</si>
  <si>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</si>
  <si>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</si>
  <si>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</si>
  <si>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</si>
  <si>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</si>
  <si>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</si>
  <si>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</si>
  <si>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</si>
  <si>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</si>
  <si>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</si>
  <si>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</si>
  <si>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</si>
  <si>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</si>
  <si>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</si>
  <si>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</si>
  <si>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</si>
  <si>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</si>
  <si>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</si>
  <si>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</si>
  <si>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</si>
  <si>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</si>
  <si>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</si>
  <si>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</si>
  <si>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</si>
  <si>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</si>
  <si>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</si>
  <si>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</si>
  <si>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</si>
  <si>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</si>
  <si>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</si>
  <si>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</si>
  <si>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</si>
  <si>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</si>
  <si>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</si>
  <si>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</si>
  <si>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</si>
  <si>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</si>
  <si>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</si>
  <si>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</si>
  <si>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</si>
  <si>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</si>
  <si>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</si>
  <si>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</si>
  <si>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</si>
  <si>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</si>
  <si>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</si>
  <si>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</si>
  <si>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</si>
  <si>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</si>
  <si>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</si>
  <si>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</si>
  <si>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</si>
  <si>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</si>
  <si>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</si>
  <si>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</si>
  <si>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</si>
  <si>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</si>
  <si>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</si>
  <si>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</si>
  <si>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</si>
  <si>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</si>
  <si>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</si>
  <si>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</si>
  <si>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</si>
  <si>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</si>
  <si>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</si>
  <si>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</si>
  <si>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</si>
  <si>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</si>
  <si>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</si>
  <si>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</si>
  <si>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</si>
  <si>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</si>
  <si>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</si>
  <si>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</si>
  <si>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</si>
  <si>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</si>
  <si>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</si>
  <si>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</si>
  <si>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</si>
  <si>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</si>
  <si>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</si>
  <si>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</si>
  <si>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</si>
  <si>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</si>
  <si>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</si>
  <si>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</si>
  <si>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</si>
  <si>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</si>
  <si>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</si>
  <si>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</si>
  <si>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</si>
  <si>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</si>
  <si>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</si>
  <si>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</si>
  <si>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</si>
  <si>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</si>
  <si>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</si>
  <si>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</si>
  <si>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</si>
  <si>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</si>
  <si>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</si>
  <si>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</si>
  <si>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</si>
  <si>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</si>
  <si>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</si>
  <si>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</si>
  <si>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</si>
  <si>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</si>
  <si>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</si>
  <si>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</si>
  <si>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</si>
  <si>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</si>
  <si>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</si>
  <si>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</si>
  <si>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</si>
  <si>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</si>
  <si>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</si>
  <si>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</si>
  <si>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</si>
  <si>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</si>
  <si>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</si>
  <si>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</si>
  <si>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</si>
  <si>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</si>
  <si>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</si>
  <si>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</si>
  <si>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</si>
  <si>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</si>
  <si>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</si>
  <si>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</si>
  <si>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</si>
  <si>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</si>
  <si>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</si>
  <si>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</si>
  <si>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</si>
  <si>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</si>
  <si>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</si>
  <si>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</si>
  <si>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</si>
  <si>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</si>
  <si>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</si>
  <si>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</si>
  <si>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</si>
  <si>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</si>
  <si>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</si>
  <si>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</si>
  <si>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</si>
  <si>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</si>
  <si>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</si>
  <si>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</si>
  <si>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</si>
  <si>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</si>
  <si>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</si>
  <si>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</si>
  <si>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</si>
  <si>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</si>
  <si>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</si>
  <si>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</si>
  <si>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</si>
  <si>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</si>
  <si>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</si>
  <si>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</si>
  <si>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</si>
  <si>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</si>
  <si>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</si>
  <si>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</si>
  <si>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</si>
  <si>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</si>
  <si>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</si>
  <si>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</si>
  <si>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</si>
  <si>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</si>
  <si>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</si>
  <si>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</si>
  <si>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</si>
  <si>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</si>
  <si>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</si>
  <si>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</si>
  <si>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</si>
  <si>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</si>
  <si>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</si>
  <si>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</si>
  <si>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</si>
  <si>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</si>
  <si>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</si>
  <si>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</si>
  <si>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</si>
  <si>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</si>
  <si>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</si>
  <si>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</si>
  <si>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</si>
  <si>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</si>
  <si>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</si>
  <si>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</si>
  <si>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</si>
  <si>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</si>
  <si>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</si>
  <si>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</si>
  <si>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</si>
  <si>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</si>
  <si>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</si>
  <si>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</si>
  <si>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</si>
  <si>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</si>
  <si>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</si>
  <si>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</si>
  <si>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</si>
  <si>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</si>
  <si>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</si>
  <si>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</si>
  <si>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</si>
  <si>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</si>
  <si>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</si>
  <si>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</si>
  <si>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</si>
  <si>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</si>
  <si>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</si>
  <si>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</si>
  <si>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</si>
  <si>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</si>
  <si>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</si>
  <si>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</si>
  <si>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</si>
  <si>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</si>
  <si>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</si>
  <si>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</si>
  <si>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</si>
  <si>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</si>
  <si>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</si>
  <si>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</si>
  <si>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</si>
  <si>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</si>
  <si>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</si>
  <si>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</si>
  <si>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</si>
  <si>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</si>
  <si>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</si>
  <si>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</si>
  <si>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</si>
  <si>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</si>
  <si>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</si>
  <si>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</si>
  <si>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</si>
  <si>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</si>
  <si>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</si>
  <si>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</si>
  <si>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</si>
  <si>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</si>
  <si>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</si>
  <si>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</si>
  <si>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</si>
  <si>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</si>
  <si>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</si>
  <si>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</si>
  <si>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</si>
  <si>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</si>
  <si>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</si>
  <si>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</si>
  <si>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</si>
  <si>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</si>
  <si>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</si>
  <si>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</si>
  <si>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</si>
  <si>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</si>
  <si>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</si>
  <si>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</si>
  <si>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</si>
  <si>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</si>
  <si>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</si>
  <si>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</si>
  <si>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</si>
  <si>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</si>
  <si>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</si>
  <si>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</si>
  <si>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</si>
  <si>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</si>
  <si>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</si>
  <si>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</si>
  <si>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</si>
  <si>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</si>
  <si>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</si>
  <si>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</si>
  <si>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</si>
  <si>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</si>
  <si>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</si>
  <si>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</si>
  <si>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</si>
  <si>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</si>
  <si>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</si>
  <si>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</si>
  <si>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</si>
  <si>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</si>
  <si>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</si>
  <si>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</si>
  <si>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</si>
  <si>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</si>
  <si>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</si>
  <si>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</si>
  <si>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</si>
  <si>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</si>
  <si>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</si>
  <si>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</si>
  <si>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</si>
  <si>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</si>
  <si>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</si>
  <si>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</si>
  <si>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</si>
  <si>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</si>
  <si>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</si>
  <si>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</si>
  <si>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</si>
  <si>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</si>
  <si>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</si>
  <si>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</si>
  <si>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</si>
  <si>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</si>
  <si>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</si>
  <si>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</si>
  <si>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</si>
  <si>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</si>
  <si>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</si>
  <si>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</si>
  <si>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</si>
  <si>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</si>
  <si>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</si>
  <si>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</si>
  <si>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</si>
  <si>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</si>
  <si>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</si>
  <si>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</si>
  <si>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</si>
  <si>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</si>
  <si>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</si>
  <si>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</si>
  <si>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</si>
  <si>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</si>
  <si>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</si>
  <si>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</si>
  <si>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</si>
  <si>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</si>
  <si>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</si>
  <si>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</si>
  <si>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</si>
  <si>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</si>
  <si>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</si>
  <si>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</si>
  <si>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</si>
  <si>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</si>
  <si>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</si>
  <si>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</si>
  <si>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</si>
  <si>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</si>
  <si>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</si>
  <si>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</si>
  <si>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</si>
  <si>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</si>
  <si>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</si>
  <si>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</si>
  <si>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</si>
  <si>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</si>
  <si>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</si>
  <si>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</si>
  <si>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</si>
  <si>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</si>
  <si>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</si>
  <si>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</si>
  <si>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</si>
  <si>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</si>
  <si>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</si>
  <si>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</si>
  <si>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</si>
  <si>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</si>
  <si>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</si>
  <si>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</si>
  <si>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</si>
  <si>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</si>
  <si>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</si>
  <si>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</si>
  <si>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</si>
  <si>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</si>
  <si>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</si>
  <si>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</si>
  <si>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</si>
  <si>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</si>
  <si>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</si>
  <si>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</si>
  <si>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</si>
  <si>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</si>
  <si>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</si>
  <si>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</si>
  <si>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</si>
  <si>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</si>
  <si>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</si>
  <si>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</si>
  <si>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</si>
  <si>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</si>
  <si>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</si>
  <si>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</si>
  <si>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</si>
  <si>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</si>
  <si>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</si>
  <si>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</si>
  <si>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</si>
  <si>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</si>
  <si>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</si>
  <si>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</si>
  <si>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</si>
  <si>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</si>
  <si>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</si>
  <si>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</si>
  <si>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</si>
  <si>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</si>
  <si>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</si>
  <si>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</si>
  <si>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</si>
  <si>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</si>
  <si>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</si>
  <si>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</si>
  <si>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</si>
  <si>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</si>
  <si>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</si>
  <si>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</si>
  <si>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</si>
  <si>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</si>
  <si>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</si>
  <si>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</si>
  <si>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</si>
  <si>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</si>
  <si>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</si>
  <si>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</si>
  <si>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</si>
  <si>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</si>
  <si>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</si>
  <si>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</si>
  <si>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</si>
  <si>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</si>
  <si>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</si>
  <si>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</si>
  <si>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</si>
  <si>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</si>
  <si>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</si>
  <si>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</si>
  <si>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</si>
  <si>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</si>
  <si>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</si>
  <si>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</si>
  <si>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</si>
  <si>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</si>
  <si>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</si>
  <si>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</si>
  <si>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</si>
  <si>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</si>
  <si>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</si>
  <si>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</si>
  <si>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</si>
  <si>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</si>
  <si>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</si>
  <si>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</si>
  <si>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</si>
  <si>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</si>
  <si>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</si>
  <si>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</si>
  <si>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</si>
  <si>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</si>
  <si>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</si>
  <si>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</si>
  <si>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</si>
  <si>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</si>
  <si>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</si>
  <si>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</si>
  <si>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</si>
  <si>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</si>
  <si>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</si>
  <si>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</si>
  <si>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</si>
  <si>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</si>
  <si>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</si>
  <si>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</si>
  <si>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</si>
  <si>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</si>
  <si>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</si>
  <si>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</si>
  <si>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</si>
  <si>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</si>
  <si>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</si>
  <si>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</si>
  <si>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</si>
  <si>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</si>
  <si>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</si>
  <si>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</si>
  <si>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</si>
  <si>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</si>
  <si>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</si>
  <si>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</si>
  <si>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</si>
  <si>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</si>
  <si>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</si>
  <si>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</si>
  <si>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</si>
  <si>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</si>
  <si>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</si>
  <si>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</si>
  <si>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</si>
  <si>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</si>
  <si>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</si>
  <si>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</si>
  <si>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</si>
  <si>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</si>
  <si>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</si>
  <si>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</si>
  <si>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</si>
  <si>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</si>
  <si>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</si>
  <si>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</si>
  <si>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</si>
  <si>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</si>
  <si>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</si>
  <si>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</si>
  <si>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</si>
  <si>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</si>
  <si>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</si>
  <si>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</si>
  <si>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</si>
  <si>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</si>
  <si>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</si>
  <si>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</si>
  <si>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</si>
  <si>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</si>
  <si>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</si>
  <si>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</si>
  <si>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</si>
  <si>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</si>
  <si>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</si>
  <si>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</si>
  <si>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</si>
  <si>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</si>
  <si>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</si>
  <si>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</si>
  <si>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</si>
  <si>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</si>
  <si>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</si>
  <si>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</si>
  <si>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</si>
  <si>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</si>
  <si>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</si>
  <si>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</si>
  <si>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</si>
  <si>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</si>
  <si>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</si>
  <si>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</si>
  <si>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</si>
  <si>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</si>
  <si>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</si>
  <si>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</si>
  <si>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</si>
  <si>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</si>
  <si>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</si>
  <si>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</si>
  <si>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</si>
  <si>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</si>
  <si>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</si>
  <si>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</si>
  <si>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</si>
  <si>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</si>
  <si>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</si>
  <si>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</si>
  <si>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</si>
  <si>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</si>
  <si>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</si>
  <si>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</si>
  <si>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</si>
  <si>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</si>
  <si>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</si>
  <si>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</si>
  <si>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</si>
  <si>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</si>
  <si>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</si>
  <si>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</si>
  <si>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</si>
  <si>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</si>
  <si>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</si>
  <si>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</si>
  <si>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</si>
  <si>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</si>
  <si>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</si>
  <si>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</si>
  <si>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</si>
  <si>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</si>
  <si>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</si>
  <si>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</si>
  <si>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</si>
  <si>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</si>
  <si>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</si>
  <si>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</si>
  <si>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</si>
  <si>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</si>
  <si>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</si>
  <si>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</si>
  <si>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</si>
  <si>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</si>
  <si>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</si>
  <si>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</si>
  <si>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</si>
  <si>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</si>
  <si>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</si>
  <si>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</si>
  <si>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</si>
  <si>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</si>
  <si>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</si>
  <si>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</si>
  <si>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</si>
  <si>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</si>
  <si>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</si>
  <si>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</si>
  <si>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</si>
  <si>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</si>
  <si>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</si>
  <si>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</si>
  <si>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</si>
  <si>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</si>
  <si>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</si>
  <si>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</si>
  <si>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</si>
  <si>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</si>
  <si>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</si>
  <si>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</si>
  <si>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</si>
  <si>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</si>
  <si>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</si>
  <si>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</si>
  <si>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</si>
  <si>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</si>
  <si>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</si>
  <si>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</si>
  <si>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</si>
  <si>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</si>
  <si>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</si>
  <si>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</si>
  <si>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</si>
  <si>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</si>
  <si>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</si>
  <si>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</si>
  <si>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</si>
  <si>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</si>
  <si>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</si>
  <si>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</si>
  <si>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</si>
  <si>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</si>
  <si>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</si>
  <si>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</si>
  <si>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</si>
  <si>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</si>
  <si>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</si>
  <si>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</si>
  <si>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</si>
  <si>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</si>
  <si>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</si>
  <si>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</si>
  <si>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</si>
  <si>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</si>
  <si>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</si>
  <si>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</si>
  <si>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</si>
  <si>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</si>
  <si>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</si>
  <si>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</si>
  <si>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</si>
  <si>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</si>
  <si>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</si>
  <si>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</si>
  <si>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</si>
  <si>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</si>
  <si>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</si>
  <si>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</si>
  <si>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</si>
  <si>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</si>
  <si>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</si>
  <si>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</si>
  <si>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</si>
  <si>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</si>
  <si>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</si>
  <si>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</si>
  <si>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</si>
  <si>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</si>
  <si>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</si>
  <si>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</si>
  <si>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</si>
  <si>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</si>
  <si>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</si>
  <si>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</si>
  <si>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</si>
  <si>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</si>
  <si>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</si>
  <si>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</si>
  <si>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</si>
  <si>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</si>
  <si>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</si>
  <si>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</si>
  <si>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</si>
  <si>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</si>
  <si>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</si>
  <si>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</si>
  <si>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</si>
  <si>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</si>
  <si>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</si>
  <si>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</si>
  <si>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</si>
  <si>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</si>
  <si>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</si>
  <si>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</si>
  <si>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</si>
  <si>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</si>
  <si>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</si>
  <si>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</si>
  <si>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</si>
  <si>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</si>
  <si>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</si>
  <si>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</si>
  <si>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</si>
  <si>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</si>
  <si>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</si>
  <si>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</si>
  <si>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</si>
  <si>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</si>
  <si>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</si>
  <si>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</si>
  <si>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</si>
  <si>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</si>
  <si>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</si>
  <si>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</si>
  <si>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</si>
  <si>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</si>
  <si>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</si>
  <si>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</si>
  <si>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</si>
  <si>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</si>
  <si>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</si>
  <si>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</si>
  <si>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</si>
  <si>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</si>
  <si>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</si>
  <si>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</si>
  <si>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</si>
  <si>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</si>
  <si>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</si>
  <si>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</si>
  <si>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</si>
  <si>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</si>
  <si>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</si>
  <si>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</si>
  <si>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</si>
  <si>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</si>
  <si>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</si>
  <si>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</si>
  <si>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</si>
  <si>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</si>
  <si>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</si>
  <si>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</si>
  <si>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</si>
  <si>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</si>
  <si>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</si>
  <si>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</si>
  <si>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</si>
  <si>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</si>
  <si>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</si>
  <si>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</si>
  <si>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</si>
  <si>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</si>
  <si>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</si>
  <si>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</si>
  <si>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</si>
  <si>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</si>
  <si>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</si>
  <si>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</si>
  <si>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</si>
  <si>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</si>
  <si>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</si>
  <si>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</si>
  <si>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</si>
  <si>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</si>
  <si>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</si>
  <si>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</si>
  <si>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</si>
  <si>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</si>
  <si>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</si>
  <si>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</si>
  <si>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</si>
  <si>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</si>
  <si>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</si>
  <si>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</si>
  <si>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</si>
  <si>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</si>
  <si>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</si>
  <si>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</si>
  <si>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</si>
  <si>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</si>
  <si>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</si>
  <si>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</si>
  <si>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</si>
  <si>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</si>
  <si>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</si>
  <si>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</si>
  <si>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</si>
  <si>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</si>
  <si>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</si>
  <si>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</si>
  <si>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</si>
  <si>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</si>
  <si>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</si>
  <si>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</si>
  <si>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</si>
  <si>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</si>
  <si>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</si>
  <si>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</si>
  <si>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</si>
  <si>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</si>
  <si>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</si>
  <si>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</si>
  <si>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</si>
  <si>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</si>
  <si>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</si>
  <si>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</si>
  <si>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</si>
  <si>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</si>
  <si>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</si>
  <si>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</si>
  <si>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</si>
  <si>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</si>
  <si>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</si>
  <si>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</si>
  <si>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</si>
  <si>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</si>
  <si>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</si>
  <si>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</si>
  <si>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</si>
  <si>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</si>
  <si>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</si>
  <si>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</si>
  <si>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</si>
  <si>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</si>
  <si>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</si>
  <si>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</si>
  <si>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</si>
  <si>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</si>
  <si>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</si>
  <si>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</si>
  <si>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</si>
  <si>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</si>
  <si>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</si>
  <si>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</si>
  <si>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</si>
  <si>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</si>
  <si>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</si>
  <si>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</si>
  <si>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</si>
  <si>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</si>
  <si>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</si>
  <si>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</si>
  <si>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</si>
  <si>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</si>
  <si>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</si>
  <si>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</si>
  <si>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</si>
  <si>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</si>
  <si>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</si>
  <si>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</si>
  <si>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</si>
  <si>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</si>
  <si>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</si>
  <si>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</si>
  <si>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</si>
  <si>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</si>
  <si>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</si>
  <si>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</si>
  <si>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</si>
  <si>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</si>
  <si>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</si>
  <si>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</si>
  <si>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</si>
  <si>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</si>
  <si>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</si>
  <si>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</si>
  <si>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</si>
  <si>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</si>
  <si>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</si>
  <si>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</si>
  <si>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</si>
  <si>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</si>
  <si>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</si>
  <si>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</si>
  <si>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</si>
  <si>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</si>
  <si>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</si>
  <si>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</si>
  <si>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</si>
  <si>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</si>
  <si>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</si>
  <si>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</si>
  <si>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</si>
  <si>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</si>
  <si>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</si>
  <si>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</si>
  <si>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</si>
  <si>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</si>
  <si>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</si>
  <si>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</si>
  <si>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</si>
  <si>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</si>
  <si>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</si>
  <si>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</si>
  <si>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</si>
  <si>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</si>
  <si>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</si>
  <si>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</si>
  <si>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</si>
  <si>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</si>
  <si>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</si>
  <si>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</si>
  <si>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</si>
  <si>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</si>
  <si>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</si>
  <si>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</si>
  <si>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</si>
  <si>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</si>
  <si>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</si>
  <si>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</si>
  <si>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</si>
  <si>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</si>
  <si>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</si>
  <si>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</si>
  <si>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</si>
  <si>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</si>
  <si>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</si>
  <si>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</si>
  <si>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</si>
  <si>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</si>
  <si>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</si>
  <si>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</si>
  <si>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</si>
  <si>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</si>
  <si>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</si>
  <si>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</si>
  <si>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</si>
  <si>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</si>
  <si>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</si>
  <si>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</si>
  <si>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</si>
  <si>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</si>
  <si>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</si>
  <si>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</si>
  <si>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</si>
  <si>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</si>
  <si>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</si>
  <si>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</si>
  <si>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</si>
  <si>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</si>
  <si>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</si>
  <si>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</si>
  <si>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</si>
  <si>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</si>
  <si>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</si>
  <si>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</si>
  <si>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</si>
  <si>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</si>
  <si>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</si>
  <si>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</si>
  <si>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</si>
  <si>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</si>
  <si>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</si>
  <si>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</si>
  <si>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</si>
  <si>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</si>
  <si>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</si>
  <si>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</si>
  <si>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</si>
  <si>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</si>
  <si>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</si>
  <si>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</si>
  <si>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</si>
  <si>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</si>
  <si>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</si>
  <si>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</si>
  <si>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</si>
  <si>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</si>
  <si>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</si>
  <si>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</si>
  <si>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</si>
  <si>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</si>
  <si>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</si>
  <si>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</si>
  <si>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</si>
  <si>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</si>
  <si>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</si>
  <si>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</si>
  <si>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</si>
  <si>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</si>
  <si>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</si>
  <si>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</si>
  <si>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</si>
  <si>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</si>
  <si>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</si>
  <si>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</si>
  <si>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</si>
  <si>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</si>
  <si>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</si>
  <si>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</si>
  <si>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</si>
  <si>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</si>
  <si>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</si>
  <si>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</si>
  <si>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</si>
  <si>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</si>
  <si>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</si>
  <si>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</si>
  <si>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</si>
  <si>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</si>
  <si>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</si>
  <si>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</si>
  <si>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</si>
  <si>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</si>
  <si>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</si>
  <si>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</si>
  <si>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</si>
  <si>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</si>
  <si>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</si>
  <si>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</si>
  <si>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</si>
  <si>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</si>
  <si>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</si>
  <si>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</si>
  <si>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</si>
  <si>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</si>
  <si>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</si>
  <si>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</si>
  <si>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</si>
  <si>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</si>
  <si>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</si>
  <si>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</si>
  <si>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</si>
  <si>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</si>
  <si>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</si>
  <si>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</si>
  <si>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</si>
  <si>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</si>
  <si>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</si>
  <si>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</si>
  <si>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</si>
  <si>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</si>
  <si>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</si>
  <si>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</si>
  <si>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</si>
  <si>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</si>
  <si>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</si>
  <si>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</si>
  <si>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</si>
  <si>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</si>
  <si>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</si>
  <si>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</si>
  <si>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</si>
  <si>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</si>
  <si>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</si>
  <si>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</si>
  <si>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</si>
  <si>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</si>
  <si>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</si>
  <si>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</si>
  <si>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</si>
  <si>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</si>
  <si>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</si>
  <si>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</si>
  <si>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</si>
  <si>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</si>
  <si>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</si>
  <si>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</si>
  <si>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</si>
  <si>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</si>
  <si>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</si>
  <si>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</si>
  <si>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</si>
  <si>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</si>
  <si>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</si>
  <si>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</si>
  <si>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</si>
  <si>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</si>
  <si>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</si>
  <si>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</si>
  <si>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</si>
  <si>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</si>
  <si>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</si>
  <si>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</si>
  <si>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</si>
  <si>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</si>
  <si>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</si>
  <si>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</si>
  <si>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</si>
  <si>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</si>
  <si>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</si>
  <si>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</si>
  <si>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</si>
  <si>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</si>
  <si>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</si>
  <si>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</si>
  <si>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</si>
  <si>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</si>
  <si>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</si>
  <si>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</si>
  <si>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</si>
  <si>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</si>
  <si>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</si>
  <si>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</si>
  <si>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</si>
  <si>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</si>
  <si>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</si>
  <si>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</si>
  <si>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</si>
  <si>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</si>
  <si>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</si>
  <si>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</si>
  <si>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</si>
  <si>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</si>
  <si>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</si>
  <si>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</si>
  <si>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</si>
  <si>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</si>
  <si>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</si>
  <si>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</si>
  <si>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</si>
  <si>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</si>
  <si>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</si>
  <si>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</si>
  <si>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</si>
  <si>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</si>
  <si>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</si>
  <si>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</si>
  <si>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</si>
  <si>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</si>
  <si>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</si>
  <si>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</si>
  <si>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</si>
  <si>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</si>
  <si>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</si>
  <si>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</si>
  <si>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</si>
  <si>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</si>
  <si>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</si>
  <si>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</si>
  <si>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</si>
  <si>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</si>
  <si>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</si>
  <si>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</si>
  <si>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</si>
  <si>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</si>
  <si>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</si>
  <si>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</si>
  <si>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</si>
  <si>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</si>
  <si>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</si>
  <si>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</si>
  <si>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</si>
  <si>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</si>
  <si>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</si>
  <si>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</si>
  <si>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</si>
  <si>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</si>
  <si>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</si>
  <si>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</si>
  <si>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</si>
  <si>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</si>
  <si>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</si>
  <si>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</si>
  <si>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</si>
  <si>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</si>
  <si>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</si>
  <si>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</si>
  <si>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</si>
  <si>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</si>
  <si>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</si>
  <si>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</si>
  <si>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</si>
  <si>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</si>
  <si>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</si>
  <si>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</si>
  <si>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</si>
  <si>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</si>
  <si>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</si>
  <si>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</si>
  <si>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</si>
  <si>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</si>
  <si>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</si>
  <si>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</si>
  <si>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</si>
  <si>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</si>
  <si>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</si>
  <si>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</si>
  <si>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</si>
  <si>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</si>
  <si>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</si>
  <si>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</si>
  <si>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</si>
  <si>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</si>
  <si>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</si>
  <si>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</si>
  <si>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</si>
  <si>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</si>
  <si>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</si>
  <si>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</si>
  <si>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</si>
  <si>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</si>
  <si>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</si>
  <si>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</si>
  <si>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</si>
  <si>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</si>
  <si>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</si>
  <si>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</si>
  <si>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</si>
  <si>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</si>
  <si>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</si>
  <si>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</si>
  <si>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</si>
  <si>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</si>
  <si>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</si>
  <si>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</si>
  <si>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</si>
  <si>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</si>
  <si>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</si>
  <si>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</si>
  <si>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</si>
  <si>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</si>
  <si>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</si>
  <si>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</si>
  <si>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</si>
  <si>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</si>
  <si>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</si>
  <si>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</si>
  <si>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</si>
  <si>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</si>
  <si>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</si>
  <si>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</si>
  <si>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</si>
  <si>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</si>
  <si>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</si>
  <si>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</si>
  <si>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</si>
  <si>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</si>
  <si>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</si>
  <si>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</si>
  <si>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</si>
  <si>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</si>
  <si>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</si>
  <si>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</si>
  <si>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</si>
  <si>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</si>
  <si>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</si>
  <si>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</si>
  <si>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</si>
  <si>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</si>
  <si>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</si>
  <si>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</si>
  <si>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</si>
  <si>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</si>
  <si>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</si>
  <si>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</si>
  <si>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</si>
  <si>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</si>
  <si>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</si>
  <si>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</si>
  <si>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</si>
  <si>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</si>
  <si>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</si>
  <si>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</si>
  <si>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</si>
  <si>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</si>
  <si>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</si>
  <si>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</si>
  <si>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</si>
  <si>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</si>
  <si>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</si>
  <si>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</si>
  <si>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</si>
  <si>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</si>
  <si>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</si>
  <si>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</si>
  <si>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</si>
  <si>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</si>
  <si>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</si>
  <si>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</si>
  <si>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</si>
  <si>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</si>
  <si>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</si>
  <si>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</si>
  <si>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</si>
  <si>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</si>
  <si>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</si>
  <si>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</si>
  <si>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</si>
  <si>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</si>
  <si>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</si>
  <si>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</si>
  <si>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</si>
  <si>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</si>
  <si>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</si>
  <si>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</si>
  <si>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</si>
  <si>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</si>
  <si>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</si>
  <si>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</si>
  <si>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</si>
  <si>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</si>
  <si>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</si>
  <si>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</si>
  <si>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</si>
  <si>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</si>
  <si>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</si>
  <si>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</si>
  <si>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</si>
  <si>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</si>
  <si>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</si>
  <si>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</si>
  <si>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</si>
  <si>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</si>
  <si>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</si>
  <si>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</si>
  <si>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</si>
  <si>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</si>
  <si>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</si>
  <si>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</si>
  <si>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</si>
  <si>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</si>
  <si>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</si>
  <si>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</si>
  <si>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</si>
  <si>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</si>
  <si>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</si>
  <si>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</si>
  <si>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</si>
  <si>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</si>
  <si>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</si>
  <si>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</si>
  <si>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</si>
  <si>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</si>
  <si>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</si>
  <si>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</si>
  <si>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</si>
  <si>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</si>
  <si>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</si>
  <si>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</si>
  <si>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</si>
  <si>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</si>
  <si>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</si>
  <si>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</si>
  <si>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</si>
  <si>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</si>
  <si>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</si>
  <si>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</si>
  <si>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</si>
  <si>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</si>
  <si>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</si>
  <si>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</si>
  <si>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</si>
  <si>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</si>
  <si>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</si>
  <si>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</si>
  <si>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</si>
  <si>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</si>
  <si>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</si>
  <si>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</si>
  <si>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</si>
  <si>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</si>
  <si>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</si>
  <si>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</si>
  <si>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</si>
  <si>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</si>
  <si>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</si>
  <si>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</si>
  <si>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</si>
  <si>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</si>
  <si>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</si>
  <si>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</si>
  <si>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</si>
  <si>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</si>
  <si>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</si>
  <si>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</si>
  <si>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</si>
  <si>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</si>
  <si>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</si>
  <si>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</si>
  <si>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</si>
  <si>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</si>
  <si>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</si>
  <si>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</si>
  <si>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</si>
  <si>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</si>
  <si>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</si>
  <si>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</si>
  <si>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</si>
  <si>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</si>
  <si>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</si>
  <si>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</si>
  <si>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</si>
  <si>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</si>
  <si>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</si>
  <si>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</si>
  <si>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</si>
  <si>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</si>
  <si>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</si>
  <si>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</si>
  <si>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</si>
  <si>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</si>
  <si>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</si>
  <si>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</si>
  <si>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</si>
  <si>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</si>
  <si>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</si>
  <si>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</si>
  <si>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</si>
  <si>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</si>
  <si>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</si>
  <si>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</si>
  <si>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</si>
  <si>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</si>
  <si>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</si>
  <si>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</si>
  <si>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</si>
  <si>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</si>
  <si>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</si>
  <si>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</si>
  <si>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</si>
  <si>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</si>
  <si>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</si>
  <si>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</si>
  <si>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</si>
  <si>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</si>
  <si>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</si>
  <si>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</si>
  <si>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</si>
  <si>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</si>
  <si>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</si>
  <si>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</si>
  <si>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</si>
  <si>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</si>
  <si>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</si>
  <si>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</si>
  <si>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</si>
  <si>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</si>
  <si>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</si>
  <si>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</si>
  <si>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</si>
  <si>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</si>
  <si>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</si>
  <si>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</si>
  <si>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</si>
  <si>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</si>
  <si>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</si>
  <si>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</si>
  <si>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</si>
  <si>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</si>
  <si>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</si>
  <si>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</si>
  <si>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</si>
  <si>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</si>
  <si>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</si>
  <si>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</si>
  <si>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</si>
  <si>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</si>
  <si>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</si>
  <si>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</si>
  <si>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</si>
  <si>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</si>
  <si>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</si>
  <si>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</si>
  <si>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</si>
  <si>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</si>
  <si>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</si>
  <si>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</si>
  <si>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</si>
  <si>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</si>
  <si>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</si>
  <si>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</si>
  <si>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</si>
  <si>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</si>
  <si>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</si>
  <si>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</si>
  <si>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</si>
  <si>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</si>
  <si>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</si>
  <si>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</si>
  <si>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</si>
  <si>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</si>
  <si>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</si>
  <si>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</si>
  <si>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</si>
  <si>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</si>
  <si>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</si>
  <si>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</si>
  <si>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</si>
  <si>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</si>
  <si>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</si>
  <si>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</si>
  <si>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</si>
  <si>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</si>
  <si>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</si>
  <si>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</si>
  <si>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</si>
  <si>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</si>
  <si>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</si>
  <si>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</si>
  <si>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</si>
  <si>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</si>
  <si>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</si>
  <si>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</si>
  <si>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</si>
  <si>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</si>
  <si>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</si>
  <si>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</si>
  <si>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</si>
  <si>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</si>
  <si>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</si>
  <si>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</si>
  <si>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</si>
  <si>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</si>
  <si>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</si>
  <si>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</si>
  <si>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</si>
  <si>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</si>
  <si>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</si>
  <si>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</si>
  <si>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</si>
  <si>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</si>
  <si>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</si>
  <si>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</si>
  <si>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</si>
  <si>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</si>
  <si>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</si>
  <si>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</si>
  <si>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</si>
  <si>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</si>
  <si>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</si>
  <si>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</si>
  <si>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</si>
  <si>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</si>
  <si>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</si>
  <si>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</si>
  <si>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</si>
  <si>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</si>
  <si>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</si>
  <si>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</si>
  <si>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</si>
  <si>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</si>
  <si>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</si>
  <si>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</si>
  <si>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</si>
  <si>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</si>
  <si>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</si>
  <si>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</si>
  <si>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</si>
  <si>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</si>
  <si>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</si>
  <si>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</si>
  <si>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</si>
  <si>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</si>
  <si>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</si>
  <si>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</si>
  <si>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</si>
  <si>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</si>
  <si>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</si>
  <si>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</si>
  <si>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</si>
  <si>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</si>
  <si>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</si>
  <si>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</si>
  <si>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</si>
  <si>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</si>
  <si>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</si>
  <si>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</si>
  <si>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</si>
  <si>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</si>
  <si>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</si>
  <si>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</si>
  <si>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</si>
  <si>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</si>
  <si>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</si>
  <si>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</si>
  <si>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</si>
  <si>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</si>
  <si>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</si>
  <si>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</si>
  <si>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</si>
  <si>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</si>
  <si>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</si>
  <si>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</si>
  <si>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</si>
  <si>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</si>
  <si>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</si>
  <si>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</si>
  <si>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</si>
  <si>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</si>
  <si>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</si>
  <si>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</si>
  <si>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</si>
  <si>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</si>
  <si>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</si>
  <si>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</si>
  <si>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</si>
  <si>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</si>
  <si>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</si>
  <si>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</si>
  <si>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</si>
  <si>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</si>
  <si>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</si>
  <si>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</si>
  <si>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</si>
  <si>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</si>
  <si>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</si>
  <si>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</si>
  <si>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</si>
  <si>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</si>
  <si>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</si>
  <si>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</si>
  <si>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</si>
  <si>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</si>
  <si>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</si>
  <si>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</si>
  <si>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</si>
  <si>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</si>
  <si>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</si>
  <si>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</si>
  <si>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</si>
  <si>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</si>
  <si>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</si>
  <si>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</si>
  <si>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</si>
  <si>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</si>
  <si>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</si>
  <si>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</si>
  <si>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</si>
  <si>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</si>
  <si>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</si>
  <si>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</si>
  <si>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</si>
  <si>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</si>
  <si>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</si>
  <si>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</si>
  <si>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</si>
  <si>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</si>
  <si>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</si>
  <si>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</si>
  <si>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</si>
  <si>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</si>
  <si>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</si>
  <si>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</si>
  <si>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</si>
  <si>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</si>
  <si>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</si>
  <si>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</si>
  <si>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</si>
  <si>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</si>
  <si>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</si>
  <si>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</si>
  <si>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</si>
  <si>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</si>
  <si>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</si>
  <si>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</si>
  <si>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</si>
  <si>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</si>
  <si>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</si>
  <si>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</si>
  <si>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</si>
  <si>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</si>
  <si>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</si>
  <si>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</si>
  <si>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</si>
  <si>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</si>
  <si>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</si>
  <si>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</si>
  <si>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</si>
  <si>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</si>
  <si>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</si>
  <si>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</si>
  <si>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</si>
  <si>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</si>
  <si>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</si>
  <si>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</si>
  <si>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</si>
  <si>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</si>
  <si>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</si>
  <si>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</si>
  <si>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</si>
  <si>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</si>
  <si>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</si>
  <si>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</si>
  <si>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</si>
  <si>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</si>
  <si>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</si>
  <si>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</si>
  <si>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</si>
  <si>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</si>
  <si>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</si>
  <si>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</si>
  <si>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</si>
  <si>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</si>
  <si>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</si>
  <si>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</si>
  <si>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</si>
  <si>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</si>
  <si>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</si>
  <si>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</si>
  <si>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</si>
  <si>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</si>
  <si>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</si>
  <si>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</si>
  <si>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</si>
  <si>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</si>
  <si>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</si>
  <si>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</si>
  <si>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</si>
  <si>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</si>
  <si>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</si>
  <si>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</si>
  <si>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</si>
  <si>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</si>
  <si>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</si>
  <si>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</si>
  <si>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</si>
  <si>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</si>
  <si>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</si>
  <si>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</si>
  <si>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</si>
  <si>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</si>
  <si>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</si>
  <si>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</si>
  <si>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</si>
  <si>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</si>
  <si>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</si>
  <si>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</si>
  <si>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</si>
  <si>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</si>
  <si>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</si>
  <si>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</si>
  <si>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</si>
  <si>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</si>
  <si>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</si>
  <si>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</si>
  <si>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</si>
  <si>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</si>
  <si>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</si>
  <si>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</si>
  <si>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</si>
  <si>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</si>
  <si>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</si>
  <si>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</si>
  <si>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</si>
  <si>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</si>
  <si>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</si>
  <si>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</si>
  <si>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</si>
  <si>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</si>
  <si>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</si>
  <si>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</si>
  <si>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</si>
  <si>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</si>
  <si>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</si>
  <si>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</si>
  <si>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</si>
  <si>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</si>
  <si>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</si>
  <si>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</si>
  <si>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</si>
  <si>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</si>
  <si>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</si>
  <si>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</si>
  <si>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</si>
  <si>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</si>
  <si>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</si>
  <si>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</si>
  <si>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</si>
  <si>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</si>
  <si>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</si>
  <si>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</si>
  <si>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</si>
  <si>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</si>
  <si>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</si>
  <si>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</si>
  <si>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</si>
  <si>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</si>
  <si>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</si>
  <si>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</si>
  <si>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</si>
  <si>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</si>
  <si>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</si>
  <si>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</si>
  <si>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</si>
  <si>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</si>
  <si>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</si>
  <si>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</si>
  <si>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</si>
  <si>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</si>
  <si>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</si>
  <si>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</si>
  <si>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</si>
  <si>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</si>
  <si>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</si>
  <si>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</si>
  <si>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</si>
  <si>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</si>
  <si>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</si>
  <si>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</si>
  <si>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</si>
  <si>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</si>
  <si>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</si>
  <si>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</si>
  <si>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</si>
  <si>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</si>
  <si>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</si>
  <si>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</si>
  <si>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</si>
  <si>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</si>
  <si>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</si>
  <si>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</si>
  <si>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</si>
  <si>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</si>
  <si>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</si>
  <si>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</si>
  <si>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</si>
  <si>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</si>
  <si>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</si>
  <si>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</si>
  <si>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</si>
  <si>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</si>
  <si>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</si>
  <si>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</si>
  <si>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</si>
  <si>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</si>
  <si>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</si>
  <si>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</si>
  <si>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</si>
  <si>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</si>
  <si>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</si>
  <si>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</si>
  <si>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</si>
  <si>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</si>
  <si>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</si>
  <si>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</si>
  <si>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</si>
  <si>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</si>
  <si>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</si>
  <si>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</si>
  <si>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</si>
  <si>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</si>
  <si>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</si>
  <si>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</si>
  <si>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</si>
  <si>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</si>
  <si>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</si>
  <si>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</si>
  <si>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</si>
  <si>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</si>
  <si>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</si>
  <si>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</si>
  <si>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</si>
  <si>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</si>
  <si>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</si>
  <si>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</si>
  <si>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</si>
  <si>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</si>
  <si>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</si>
  <si>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</si>
  <si>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</si>
  <si>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</si>
  <si>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</si>
  <si>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</si>
  <si>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</si>
  <si>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</si>
  <si>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</si>
  <si>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</si>
  <si>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</si>
  <si>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</si>
  <si>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</si>
  <si>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</si>
  <si>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</si>
  <si>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</si>
  <si>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</si>
  <si>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</si>
  <si>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</si>
  <si>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</si>
  <si>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</si>
  <si>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</si>
  <si>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</si>
  <si>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</si>
  <si>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</si>
  <si>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</si>
  <si>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</si>
  <si>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</si>
  <si>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</si>
  <si>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</si>
  <si>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</si>
  <si>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</si>
  <si>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</si>
  <si>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</si>
  <si>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</si>
  <si>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</si>
  <si>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</si>
  <si>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</si>
  <si>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</si>
  <si>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</si>
  <si>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</si>
  <si>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</si>
  <si>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</si>
  <si>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</si>
  <si>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</si>
  <si>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</si>
  <si>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</si>
  <si>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</si>
  <si>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</si>
  <si>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</si>
  <si>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</si>
  <si>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</si>
  <si>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</si>
  <si>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</si>
  <si>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</si>
  <si>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</si>
  <si>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</si>
  <si>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</si>
  <si>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</si>
  <si>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</si>
  <si>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</si>
  <si>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</si>
  <si>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</si>
  <si>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</si>
  <si>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</si>
  <si>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</si>
  <si>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</si>
  <si>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</si>
  <si>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</si>
  <si>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</si>
  <si>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</si>
  <si>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</si>
  <si>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</si>
  <si>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</si>
  <si>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</si>
  <si>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</si>
  <si>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</si>
  <si>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</si>
  <si>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</si>
  <si>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</si>
  <si>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</si>
  <si>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</si>
  <si>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</si>
  <si>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</si>
  <si>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</si>
  <si>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</si>
  <si>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</si>
  <si>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</si>
  <si>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</si>
  <si>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</si>
  <si>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</si>
  <si>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</si>
  <si>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</si>
  <si>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</si>
  <si>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</si>
  <si>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</si>
  <si>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</si>
  <si>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</si>
  <si>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</si>
  <si>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</si>
  <si>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</si>
  <si>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</si>
  <si>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</si>
  <si>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</si>
  <si>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</si>
  <si>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</si>
  <si>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</si>
  <si>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</si>
  <si>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</si>
  <si>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</si>
  <si>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</si>
  <si>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</si>
  <si>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</si>
  <si>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</si>
  <si>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</si>
  <si>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</si>
  <si>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</si>
  <si>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</si>
  <si>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</si>
  <si>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</si>
  <si>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</si>
  <si>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</si>
  <si>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</si>
  <si>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</si>
  <si>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</si>
  <si>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</si>
  <si>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</si>
  <si>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</si>
  <si>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</si>
  <si>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</si>
  <si>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</si>
  <si>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</si>
  <si>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</si>
  <si>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</si>
  <si>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</si>
  <si>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</si>
  <si>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</si>
  <si>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</si>
  <si>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</si>
  <si>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</si>
  <si>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</si>
  <si>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</si>
  <si>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</si>
  <si>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</si>
  <si>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</si>
  <si>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</si>
  <si>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</si>
  <si>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</si>
  <si>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</si>
  <si>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</si>
  <si>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</si>
  <si>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</si>
  <si>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</si>
  <si>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</si>
  <si>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</si>
  <si>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</si>
  <si>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</si>
  <si>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</si>
  <si>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</si>
  <si>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</si>
  <si>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</si>
  <si>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</si>
  <si>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</si>
  <si>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</si>
  <si>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</si>
  <si>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</si>
  <si>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</si>
  <si>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</si>
  <si>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</si>
  <si>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</si>
  <si>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</si>
  <si>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</si>
  <si>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</si>
  <si>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</si>
  <si>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</si>
  <si>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</si>
  <si>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</si>
  <si>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</si>
  <si>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</si>
  <si>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</si>
  <si>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</si>
  <si>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</si>
  <si>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</si>
  <si>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</si>
  <si>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</si>
  <si>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</si>
  <si>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</si>
  <si>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</si>
  <si>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</si>
  <si>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</si>
  <si>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</si>
  <si>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</si>
  <si>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</si>
  <si>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</si>
  <si>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</si>
  <si>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</si>
  <si>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</si>
  <si>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</si>
  <si>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</si>
  <si>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</si>
  <si>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</si>
  <si>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</si>
  <si>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</si>
  <si>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</si>
  <si>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</si>
  <si>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</si>
  <si>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</si>
  <si>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</si>
  <si>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</si>
  <si>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</si>
  <si>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</si>
  <si>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</si>
  <si>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</si>
  <si>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</si>
  <si>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</si>
  <si>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</si>
  <si>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</si>
  <si>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</si>
  <si>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</si>
  <si>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</si>
  <si>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</si>
  <si>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</si>
  <si>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</si>
  <si>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</si>
  <si>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</si>
  <si>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</si>
  <si>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</si>
  <si>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</si>
  <si>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</si>
  <si>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</si>
  <si>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</si>
  <si>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</si>
  <si>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</si>
  <si>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</si>
  <si>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</si>
  <si>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</si>
  <si>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</si>
  <si>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</si>
  <si>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</si>
  <si>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</si>
  <si>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</si>
  <si>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</si>
  <si>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</si>
  <si>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</si>
  <si>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</si>
  <si>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</si>
  <si>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</si>
  <si>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</si>
  <si>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</si>
  <si>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</si>
  <si>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</si>
  <si>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</si>
  <si>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</si>
  <si>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</si>
  <si>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</si>
  <si>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</si>
  <si>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</si>
  <si>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</si>
  <si>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</si>
  <si>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</si>
  <si>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</si>
  <si>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</si>
  <si>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</si>
  <si>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</si>
  <si>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</si>
  <si>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</si>
  <si>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</si>
  <si>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</si>
  <si>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</si>
  <si>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</si>
  <si>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</si>
  <si>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</si>
  <si>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</si>
  <si>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</si>
  <si>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</si>
  <si>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</si>
  <si>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</si>
  <si>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</si>
  <si>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</si>
  <si>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</si>
  <si>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</si>
  <si>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</si>
  <si>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</si>
  <si>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</si>
  <si>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</si>
  <si>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</si>
  <si>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</si>
  <si>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</si>
  <si>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</si>
  <si>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</si>
  <si>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</si>
  <si>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</si>
  <si>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</si>
  <si>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</si>
  <si>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</si>
  <si>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</si>
  <si>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</si>
  <si>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</si>
  <si>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</si>
  <si>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</si>
  <si>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</si>
  <si>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</si>
  <si>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</si>
  <si>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</si>
  <si>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</si>
  <si>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</si>
  <si>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</si>
  <si>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</si>
  <si>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</si>
  <si>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</si>
  <si>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</si>
  <si>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</si>
  <si>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</si>
  <si>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</si>
  <si>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</si>
  <si>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</si>
  <si>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</si>
  <si>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</si>
  <si>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</si>
  <si>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</si>
  <si>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</si>
  <si>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</si>
  <si>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</si>
  <si>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</si>
  <si>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</si>
  <si>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</si>
  <si>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</si>
  <si>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</si>
  <si>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</si>
  <si>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</si>
  <si>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</si>
  <si>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</si>
  <si>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</si>
  <si>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</si>
  <si>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</si>
  <si>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</si>
  <si>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</si>
  <si>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</si>
  <si>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</si>
  <si>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</si>
  <si>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</si>
  <si>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</si>
  <si>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</si>
  <si>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</si>
  <si>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</si>
  <si>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</si>
  <si>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</si>
  <si>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</si>
  <si>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</si>
  <si>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</si>
  <si>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</si>
  <si>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</si>
  <si>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</si>
  <si>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</si>
  <si>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</si>
  <si>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</si>
  <si>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</si>
  <si>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</si>
  <si>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</si>
  <si>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</si>
  <si>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</si>
  <si>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</si>
  <si>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</si>
  <si>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</si>
  <si>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</si>
  <si>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</si>
  <si>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</si>
  <si>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</si>
  <si>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</si>
  <si>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</si>
  <si>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</si>
  <si>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</si>
  <si>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</si>
  <si>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</si>
  <si>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</si>
  <si>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</si>
  <si>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</si>
  <si>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</si>
  <si>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</si>
  <si>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</si>
  <si>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</si>
  <si>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</si>
  <si>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</si>
  <si>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</si>
  <si>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</si>
  <si>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</si>
  <si>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</si>
  <si>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</si>
  <si>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</si>
  <si>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</si>
  <si>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</si>
  <si>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</si>
  <si>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</si>
  <si>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</si>
  <si>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</si>
  <si>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</si>
  <si>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</si>
  <si>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</si>
  <si>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</si>
  <si>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</si>
  <si>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</si>
  <si>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</si>
  <si>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</si>
  <si>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</si>
  <si>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</si>
  <si>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</si>
  <si>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</si>
  <si>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</si>
  <si>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</si>
  <si>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</si>
  <si>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</si>
  <si>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</si>
  <si>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</si>
  <si>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</si>
  <si>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</si>
  <si>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</si>
  <si>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</si>
  <si>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</si>
  <si>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</si>
  <si>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</si>
  <si>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</si>
  <si>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</si>
  <si>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</si>
  <si>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</si>
  <si>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</si>
  <si>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</si>
  <si>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</si>
  <si>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</si>
  <si>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</si>
  <si>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</si>
  <si>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</si>
  <si>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</si>
  <si>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</si>
  <si>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</si>
  <si>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</si>
  <si>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</si>
  <si>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</si>
  <si>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</si>
  <si>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</si>
  <si>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</si>
  <si>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</si>
  <si>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</si>
  <si>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</si>
  <si>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</si>
  <si>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</si>
  <si>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</si>
  <si>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</si>
  <si>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</si>
  <si>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</si>
  <si>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</si>
  <si>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</si>
  <si>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</si>
  <si>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</si>
  <si>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</si>
  <si>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</si>
  <si>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</si>
  <si>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</si>
  <si>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</si>
  <si>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</si>
  <si>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</si>
  <si>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</si>
  <si>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</si>
  <si>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</si>
  <si>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</si>
  <si>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</si>
  <si>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</si>
  <si>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</si>
  <si>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</si>
  <si>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</si>
  <si>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</si>
  <si>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</si>
  <si>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</si>
  <si>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</si>
  <si>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</si>
  <si>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</si>
  <si>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</si>
  <si>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</si>
  <si>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</si>
  <si>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</si>
  <si>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</si>
  <si>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</si>
  <si>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</si>
  <si>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</si>
  <si>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</si>
  <si>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</si>
  <si>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</si>
  <si>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</si>
  <si>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</si>
  <si>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</si>
  <si>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</si>
  <si>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</si>
  <si>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</si>
  <si>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</si>
  <si>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</si>
  <si>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</si>
  <si>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</si>
  <si>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</si>
  <si>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</si>
  <si>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</si>
  <si>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</si>
  <si>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</si>
  <si>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</si>
  <si>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</si>
  <si>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</si>
  <si>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</si>
  <si>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</si>
  <si>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</si>
  <si>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</si>
  <si>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</si>
  <si>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</si>
  <si>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</si>
  <si>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</si>
  <si>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</si>
  <si>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</si>
  <si>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</si>
  <si>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</si>
  <si>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</si>
  <si>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</si>
  <si>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</si>
  <si>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</si>
  <si>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</si>
  <si>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</si>
  <si>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</si>
  <si>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</si>
  <si>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</si>
  <si>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</si>
  <si>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</si>
  <si>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</si>
  <si>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</si>
  <si>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</si>
  <si>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</si>
  <si>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</si>
  <si>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</si>
  <si>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</si>
  <si>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</si>
  <si>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</si>
  <si>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</si>
  <si>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</si>
  <si>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</si>
  <si>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</si>
  <si>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</si>
  <si>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</si>
  <si>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</si>
  <si>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</si>
  <si>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</si>
  <si>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</si>
  <si>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</si>
  <si>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</si>
  <si>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</si>
  <si>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</si>
  <si>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</si>
  <si>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</si>
  <si>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</si>
  <si>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</si>
  <si>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</si>
  <si>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</si>
  <si>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</si>
  <si>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</si>
  <si>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</si>
  <si>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</si>
  <si>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</si>
  <si>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</si>
  <si>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</si>
  <si>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</si>
  <si>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</si>
  <si>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</si>
  <si>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</si>
  <si>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</si>
  <si>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</si>
  <si>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</si>
  <si>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</si>
  <si>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</si>
  <si>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</si>
  <si>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</si>
  <si>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</si>
  <si>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</si>
  <si>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</si>
  <si>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</si>
  <si>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</si>
  <si>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</si>
  <si>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</si>
  <si>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</si>
  <si>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</si>
  <si>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</si>
  <si>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</si>
  <si>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</si>
  <si>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</si>
  <si>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</si>
  <si>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</si>
  <si>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</si>
  <si>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</si>
  <si>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</si>
  <si>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</si>
  <si>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</si>
  <si>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</si>
  <si>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</si>
  <si>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</si>
  <si>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</si>
  <si>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</si>
  <si>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</si>
  <si>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</si>
  <si>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</si>
  <si>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</si>
  <si>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</si>
  <si>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</si>
  <si>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</si>
  <si>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</si>
  <si>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</si>
  <si>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</si>
  <si>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</si>
  <si>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</si>
  <si>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</si>
  <si>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</si>
  <si>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</si>
  <si>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</si>
  <si>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</si>
  <si>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</si>
  <si>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</si>
  <si>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</si>
  <si>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</si>
  <si>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</si>
  <si>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</si>
  <si>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</si>
  <si>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</si>
  <si>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</si>
  <si>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</si>
  <si>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</si>
  <si>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</si>
  <si>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</si>
  <si>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</si>
  <si>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</si>
  <si>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</si>
  <si>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</si>
  <si>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</si>
  <si>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</si>
  <si>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</si>
  <si>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</si>
  <si>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</si>
  <si>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</si>
  <si>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</si>
  <si>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</si>
  <si>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</si>
  <si>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</si>
  <si>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</si>
  <si>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</si>
  <si>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</si>
  <si>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</si>
  <si>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</si>
  <si>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</si>
  <si>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</si>
  <si>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</si>
  <si>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</si>
  <si>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</si>
  <si>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</si>
  <si>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</si>
  <si>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</si>
  <si>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</si>
  <si>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</si>
  <si>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</si>
  <si>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</si>
  <si>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</si>
  <si>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</si>
  <si>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</si>
  <si>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</si>
  <si>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</si>
  <si>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</si>
  <si>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</si>
  <si>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</si>
  <si>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</si>
  <si>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</si>
  <si>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</si>
  <si>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</si>
  <si>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</si>
  <si>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</si>
  <si>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</si>
  <si>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</si>
  <si>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</si>
  <si>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</si>
  <si>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</si>
  <si>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</si>
  <si>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</si>
  <si>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</si>
  <si>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</si>
  <si>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</si>
  <si>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</si>
  <si>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</si>
  <si>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</si>
  <si>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</si>
  <si>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</si>
  <si>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</si>
  <si>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</si>
  <si>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</si>
  <si>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</si>
  <si>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</si>
  <si>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</si>
  <si>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</si>
  <si>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</si>
  <si>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</si>
  <si>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</si>
  <si>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</si>
  <si>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</si>
  <si>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</si>
  <si>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</si>
  <si>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</si>
  <si>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</si>
  <si>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</si>
  <si>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</si>
  <si>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</si>
  <si>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</si>
  <si>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</si>
  <si>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</si>
  <si>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</si>
  <si>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</si>
  <si>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</si>
  <si>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</si>
  <si>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</si>
  <si>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</si>
  <si>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</si>
  <si>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</si>
  <si>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</si>
  <si>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</si>
  <si>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</si>
  <si>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</si>
  <si>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</si>
  <si>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</si>
  <si>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</si>
  <si>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</si>
  <si>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</si>
  <si>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</si>
  <si>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</si>
  <si>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</si>
  <si>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</si>
  <si>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</si>
  <si>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</si>
  <si>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</si>
  <si>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</si>
  <si>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</si>
  <si>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</si>
  <si>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</si>
  <si>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</si>
  <si>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</si>
  <si>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</si>
  <si>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</si>
  <si>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</si>
  <si>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</si>
  <si>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</si>
  <si>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</si>
  <si>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</si>
  <si>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</si>
  <si>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</si>
  <si>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</si>
  <si>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</si>
  <si>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</si>
  <si>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</si>
  <si>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</si>
  <si>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</si>
  <si>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</si>
  <si>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</si>
  <si>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</si>
  <si>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</si>
  <si>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</si>
  <si>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</si>
  <si>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</si>
  <si>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</si>
  <si>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</si>
  <si>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</si>
  <si>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</si>
  <si>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</si>
  <si>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</si>
  <si>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</si>
  <si>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</si>
  <si>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</si>
  <si>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</si>
  <si>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</si>
  <si>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</si>
  <si>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</si>
  <si>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</si>
  <si>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</si>
  <si>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</si>
  <si>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</si>
  <si>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</si>
  <si>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</si>
  <si>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</si>
  <si>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</si>
  <si>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</si>
  <si>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</si>
  <si>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</si>
  <si>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</si>
  <si>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</si>
  <si>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</si>
  <si>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</si>
  <si>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</si>
  <si>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</si>
  <si>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</si>
  <si>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</si>
  <si>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</si>
  <si>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</si>
  <si>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</si>
  <si>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</si>
  <si>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</si>
  <si>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</si>
  <si>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</si>
  <si>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</si>
  <si>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</si>
  <si>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</si>
  <si>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</si>
  <si>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</si>
  <si>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</si>
  <si>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</si>
  <si>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</si>
  <si>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</si>
  <si>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</si>
  <si>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</si>
  <si>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</si>
  <si>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</si>
  <si>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</si>
  <si>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</si>
  <si>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</si>
  <si>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</si>
  <si>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</si>
  <si>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</si>
  <si>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</si>
  <si>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</si>
  <si>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</si>
  <si>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</si>
  <si>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</si>
  <si>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</si>
  <si>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</si>
  <si>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</si>
  <si>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</si>
  <si>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</si>
  <si>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</si>
  <si>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</si>
  <si>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</si>
  <si>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</si>
  <si>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</si>
  <si>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</si>
  <si>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</si>
  <si>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</si>
  <si>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</si>
  <si>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</si>
  <si>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</si>
  <si>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</si>
  <si>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</si>
  <si>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</si>
  <si>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</si>
  <si>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</si>
  <si>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</si>
  <si>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</si>
  <si>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</si>
  <si>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</si>
  <si>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</si>
  <si>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</si>
  <si>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</si>
  <si>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</si>
  <si>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</si>
  <si>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</si>
  <si>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</si>
  <si>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</si>
  <si>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</si>
  <si>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</si>
  <si>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</si>
  <si>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</si>
  <si>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</si>
  <si>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</si>
  <si>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</si>
  <si>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</si>
  <si>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</si>
  <si>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</si>
  <si>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</si>
  <si>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</si>
  <si>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</si>
  <si>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</si>
  <si>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</si>
  <si>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</si>
  <si>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</si>
  <si>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</si>
  <si>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</si>
  <si>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</si>
  <si>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</si>
  <si>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</si>
  <si>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</si>
  <si>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</si>
  <si>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</si>
  <si>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</si>
  <si>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</si>
  <si>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</si>
  <si>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</si>
  <si>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</si>
  <si>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</si>
  <si>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</si>
  <si>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</si>
  <si>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</si>
  <si>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</si>
  <si>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</si>
  <si>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</si>
  <si>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</si>
  <si>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</si>
  <si>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</si>
  <si>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</si>
  <si>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</si>
  <si>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</si>
  <si>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</si>
  <si>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</si>
  <si>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</si>
  <si>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</si>
  <si>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</si>
  <si>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</si>
  <si>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</si>
  <si>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</si>
  <si>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</si>
  <si>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</si>
  <si>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</si>
  <si>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</si>
  <si>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</si>
  <si>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</si>
  <si>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</si>
  <si>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</si>
  <si>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</si>
  <si>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</si>
  <si>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</si>
  <si>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</si>
  <si>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</si>
  <si>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</si>
  <si>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</si>
  <si>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</si>
  <si>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</si>
  <si>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</si>
  <si>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</si>
  <si>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</si>
  <si>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</si>
  <si>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</si>
  <si>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</si>
  <si>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</si>
  <si>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</si>
  <si>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</si>
  <si>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</si>
  <si>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</si>
  <si>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</si>
  <si>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</si>
  <si>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</si>
  <si>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</si>
  <si>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</si>
  <si>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</si>
  <si>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</si>
  <si>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</si>
  <si>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</si>
  <si>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</si>
  <si>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</si>
  <si>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</si>
  <si>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</si>
  <si>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</si>
  <si>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</si>
  <si>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</si>
  <si>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</si>
  <si>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</si>
  <si>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</si>
  <si>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</si>
  <si>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</si>
  <si>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</si>
  <si>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</si>
  <si>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</si>
  <si>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</si>
  <si>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</si>
  <si>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</si>
  <si>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</si>
  <si>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</si>
  <si>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</si>
  <si>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</si>
  <si>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</si>
  <si>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</si>
  <si>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</si>
  <si>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</si>
  <si>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</si>
  <si>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</si>
  <si>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</si>
  <si>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</si>
  <si>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</si>
  <si>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</si>
  <si>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</si>
  <si>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</si>
  <si>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</si>
  <si>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</si>
  <si>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</si>
  <si>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</si>
  <si>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</si>
  <si>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</si>
  <si>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</si>
  <si>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</si>
  <si>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</si>
  <si>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</si>
  <si>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</si>
  <si>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</si>
  <si>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</si>
  <si>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</si>
  <si>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</si>
  <si>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</si>
  <si>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</si>
  <si>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</si>
  <si>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</si>
  <si>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</si>
  <si>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</si>
  <si>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</si>
  <si>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</si>
  <si>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</si>
  <si>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</si>
  <si>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</si>
  <si>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</si>
  <si>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</si>
  <si>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</si>
  <si>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</si>
  <si>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</si>
  <si>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</si>
  <si>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</si>
  <si>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</si>
  <si>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</si>
  <si>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</si>
  <si>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</si>
  <si>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</si>
  <si>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</si>
  <si>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</si>
  <si>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</si>
  <si>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</si>
  <si>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</si>
  <si>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</si>
  <si>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</si>
  <si>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</si>
  <si>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</si>
  <si>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</si>
  <si>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</si>
  <si>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</si>
  <si>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</si>
  <si>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</si>
  <si>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</si>
  <si>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</si>
  <si>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</si>
  <si>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</si>
  <si>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</si>
  <si>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</si>
  <si>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</si>
  <si>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</si>
  <si>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</si>
  <si>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</si>
  <si>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</si>
  <si>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</si>
  <si>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</si>
  <si>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</si>
  <si>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</si>
  <si>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</si>
  <si>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</si>
  <si>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</si>
  <si>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</si>
  <si>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</si>
  <si>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</si>
  <si>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</si>
  <si>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</si>
  <si>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</si>
  <si>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</si>
  <si>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</si>
  <si>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</si>
  <si>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</si>
  <si>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</si>
  <si>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</si>
  <si>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</si>
  <si>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</si>
  <si>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</si>
  <si>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</si>
  <si>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</si>
  <si>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</si>
  <si>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</si>
  <si>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</si>
  <si>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</si>
  <si>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</si>
  <si>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</si>
  <si>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</si>
  <si>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</si>
  <si>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</si>
  <si>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</si>
  <si>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</si>
  <si>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</si>
  <si>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</si>
  <si>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</si>
  <si>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</si>
  <si>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</si>
  <si>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</si>
  <si>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</si>
  <si>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</si>
  <si>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</si>
  <si>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</si>
  <si>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</si>
  <si>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</si>
  <si>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</si>
  <si>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</si>
  <si>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</si>
  <si>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</si>
  <si>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</si>
  <si>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</si>
  <si>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</si>
  <si>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</si>
  <si>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</si>
  <si>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</si>
  <si>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</si>
  <si>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</si>
  <si>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</si>
  <si>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</si>
  <si>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</si>
  <si>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</si>
  <si>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</si>
  <si>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</si>
  <si>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</si>
  <si>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</si>
  <si>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</si>
  <si>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</si>
  <si>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</si>
  <si>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</si>
  <si>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</si>
  <si>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</si>
  <si>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</si>
  <si>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</si>
  <si>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</si>
  <si>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</si>
  <si>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</si>
  <si>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</si>
  <si>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</si>
  <si>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</si>
  <si>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</si>
  <si>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</si>
  <si>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</si>
  <si>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</si>
  <si>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</si>
  <si>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</si>
  <si>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</si>
  <si>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</si>
  <si>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</si>
  <si>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</si>
  <si>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</si>
  <si>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</si>
  <si>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</si>
  <si>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</si>
  <si>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</si>
  <si>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</si>
  <si>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</si>
  <si>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</si>
  <si>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</si>
  <si>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</si>
  <si>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</si>
  <si>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</si>
  <si>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</si>
  <si>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</si>
  <si>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</si>
  <si>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</si>
  <si>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</si>
  <si>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</si>
  <si>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</si>
  <si>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</si>
  <si>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</si>
  <si>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</si>
  <si>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</si>
  <si>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</si>
  <si>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</si>
  <si>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</si>
  <si>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</si>
  <si>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</si>
  <si>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</si>
  <si>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</si>
  <si>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</si>
  <si>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</si>
  <si>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</si>
  <si>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</si>
  <si>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</si>
  <si>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</si>
  <si>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</si>
  <si>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</si>
  <si>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</si>
  <si>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</si>
  <si>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</si>
  <si>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</si>
  <si>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</si>
  <si>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</si>
  <si>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</si>
  <si>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</si>
  <si>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</si>
  <si>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</si>
  <si>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</si>
  <si>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</si>
  <si>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</si>
  <si>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</si>
  <si>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</si>
  <si>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</si>
  <si>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</si>
  <si>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</si>
  <si>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</si>
  <si>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</si>
  <si>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</si>
  <si>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</si>
  <si>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</si>
  <si>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</si>
  <si>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</si>
  <si>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</si>
  <si>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</si>
  <si>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</si>
  <si>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</si>
  <si>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</si>
  <si>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</si>
  <si>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</si>
  <si>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</si>
  <si>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</si>
  <si>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</si>
  <si>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</si>
  <si>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</si>
  <si>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</si>
  <si>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</si>
  <si>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</si>
  <si>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</si>
  <si>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</si>
  <si>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</si>
  <si>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</si>
  <si>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</si>
  <si>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</si>
  <si>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</si>
  <si>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</si>
  <si>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</si>
  <si>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</si>
  <si>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</si>
  <si>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</si>
  <si>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</si>
  <si>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</si>
  <si>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</si>
  <si>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</si>
  <si>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</si>
  <si>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</si>
  <si>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</si>
  <si>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</si>
  <si>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</si>
  <si>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</si>
  <si>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</si>
  <si>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</si>
  <si>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</si>
  <si>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</si>
  <si>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</si>
  <si>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</si>
  <si>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</si>
  <si>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</si>
  <si>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</si>
  <si>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</si>
  <si>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</si>
  <si>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</si>
  <si>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</si>
  <si>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</si>
  <si>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</si>
  <si>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</si>
  <si>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</si>
  <si>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</si>
  <si>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</si>
  <si>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</si>
  <si>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</si>
  <si>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</si>
  <si>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</si>
  <si>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</si>
  <si>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</si>
  <si>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</si>
  <si>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</si>
  <si>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</si>
  <si>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</si>
  <si>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</si>
  <si>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</si>
  <si>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</si>
  <si>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</si>
  <si>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</si>
  <si>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</si>
  <si>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</si>
  <si>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</si>
  <si>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</si>
  <si>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</si>
  <si>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</si>
  <si>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</si>
  <si>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</si>
  <si>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</si>
  <si>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</si>
  <si>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</si>
  <si>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</si>
  <si>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</si>
  <si>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</si>
  <si>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</si>
  <si>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</si>
  <si>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</si>
  <si>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</si>
  <si>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</si>
  <si>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</si>
  <si>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</si>
  <si>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</si>
  <si>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</si>
  <si>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</si>
  <si>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</si>
  <si>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</si>
  <si>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</si>
  <si>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</si>
  <si>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</si>
  <si>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</si>
  <si>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</si>
  <si>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</si>
  <si>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</si>
  <si>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</si>
  <si>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</si>
  <si>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</si>
  <si>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</si>
  <si>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</si>
  <si>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</si>
  <si>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</si>
  <si>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</si>
  <si>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</si>
  <si>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</si>
  <si>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</si>
  <si>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</si>
  <si>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</si>
  <si>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</si>
  <si>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</si>
  <si>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</si>
  <si>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</si>
  <si>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</si>
  <si>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</si>
  <si>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</si>
  <si>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</si>
  <si>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</si>
  <si>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</si>
  <si>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</si>
  <si>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</si>
  <si>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</si>
  <si>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</si>
  <si>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</si>
  <si>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</si>
  <si>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</si>
  <si>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</si>
  <si>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</si>
  <si>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</si>
  <si>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</si>
  <si>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</si>
  <si>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</si>
  <si>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</si>
  <si>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</si>
  <si>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</si>
  <si>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</si>
  <si>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</si>
  <si>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</si>
  <si>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</si>
  <si>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</si>
  <si>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</si>
  <si>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</si>
  <si>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</si>
  <si>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</si>
  <si>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</si>
  <si>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</si>
  <si>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</si>
  <si>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</si>
  <si>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</si>
  <si>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</si>
  <si>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</si>
  <si>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</si>
  <si>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</si>
  <si>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</si>
  <si>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</si>
  <si>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</si>
  <si>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</si>
  <si>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</si>
  <si>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</si>
  <si>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</si>
  <si>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</si>
  <si>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</si>
  <si>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</si>
  <si>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</si>
  <si>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</si>
  <si>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</si>
  <si>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</si>
  <si>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</si>
  <si>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</si>
  <si>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</si>
  <si>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</si>
  <si>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</si>
  <si>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</si>
  <si>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</si>
  <si>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</si>
  <si>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</si>
  <si>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</si>
  <si>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</si>
  <si>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</si>
  <si>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</si>
  <si>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</si>
  <si>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</si>
  <si>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</si>
  <si>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</si>
  <si>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</si>
  <si>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</si>
  <si>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</si>
  <si>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</si>
  <si>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</si>
  <si>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</si>
  <si>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</si>
  <si>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</si>
  <si>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</si>
  <si>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</si>
  <si>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</si>
  <si>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</si>
  <si>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</si>
  <si>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</si>
  <si>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</si>
  <si>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</si>
  <si>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</si>
  <si>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</si>
  <si>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</si>
  <si>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</si>
  <si>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</si>
  <si>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</si>
  <si>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</si>
  <si>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</si>
  <si>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</si>
  <si>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</si>
  <si>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</si>
  <si>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</si>
  <si>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</si>
  <si>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</si>
  <si>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</si>
  <si>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</si>
  <si>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</si>
  <si>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</si>
  <si>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</si>
  <si>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</si>
  <si>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</si>
  <si>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</si>
  <si>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</si>
  <si>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</si>
  <si>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</si>
  <si>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</si>
  <si>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</si>
  <si>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</si>
  <si>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</si>
  <si>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</si>
  <si>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</si>
  <si>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</si>
  <si>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</si>
  <si>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</si>
  <si>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</si>
  <si>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</si>
  <si>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</si>
  <si>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</si>
  <si>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</si>
  <si>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</si>
  <si>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</si>
  <si>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</si>
  <si>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</si>
  <si>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</si>
  <si>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</si>
  <si>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</si>
  <si>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</si>
  <si>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</si>
  <si>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</si>
  <si>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</si>
  <si>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</si>
  <si>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</si>
  <si>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</si>
  <si>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</si>
  <si>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</si>
  <si>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</si>
  <si>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</si>
  <si>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</si>
  <si>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</si>
  <si>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</si>
  <si>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</si>
  <si>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</si>
  <si>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</si>
  <si>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</si>
  <si>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</si>
  <si>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</si>
  <si>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</si>
  <si>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</si>
  <si>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</si>
  <si>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</si>
  <si>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</si>
  <si>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</si>
  <si>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</si>
  <si>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</si>
  <si>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</si>
  <si>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</si>
  <si>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</si>
  <si>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</si>
  <si>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</si>
  <si>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</si>
  <si>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</si>
  <si>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</si>
  <si>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</si>
  <si>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</si>
  <si>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</si>
  <si>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</si>
  <si>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</si>
  <si>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</si>
  <si>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</si>
  <si>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</si>
  <si>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</si>
  <si>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</si>
  <si>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</si>
  <si>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</si>
  <si>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</si>
  <si>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</si>
  <si>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</si>
  <si>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</si>
  <si>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</si>
  <si>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</si>
  <si>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</si>
  <si>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</si>
  <si>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</si>
  <si>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</si>
  <si>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</si>
  <si>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</si>
  <si>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</si>
  <si>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</si>
  <si>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</si>
  <si>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</si>
  <si>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</si>
  <si>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</si>
  <si>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</si>
  <si>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</si>
  <si>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</si>
  <si>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</si>
  <si>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</si>
  <si>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</si>
  <si>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</si>
  <si>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</si>
  <si>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</si>
  <si>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</si>
  <si>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</si>
  <si>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</si>
  <si>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</si>
  <si>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</si>
  <si>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</si>
  <si>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</si>
  <si>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</si>
  <si>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</si>
  <si>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</si>
  <si>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</si>
  <si>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</si>
  <si>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</si>
  <si>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</si>
  <si>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</si>
  <si>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</si>
  <si>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</si>
  <si>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</si>
  <si>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</si>
  <si>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</si>
  <si>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</si>
  <si>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</si>
  <si>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</si>
  <si>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</si>
  <si>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</si>
  <si>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</si>
  <si>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</si>
  <si>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</si>
  <si>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</si>
  <si>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</si>
  <si>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</si>
  <si>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</si>
  <si>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</si>
  <si>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</si>
  <si>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</si>
  <si>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</si>
  <si>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</si>
  <si>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</si>
  <si>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</si>
  <si>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</si>
  <si>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</si>
  <si>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</si>
  <si>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</si>
  <si>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</si>
  <si>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</si>
  <si>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</si>
  <si>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</si>
  <si>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</si>
  <si>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</si>
  <si>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</si>
  <si>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</si>
  <si>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</si>
  <si>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</si>
  <si>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</si>
  <si>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</si>
  <si>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</si>
  <si>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</si>
  <si>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</si>
  <si>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</si>
  <si>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</si>
  <si>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</si>
  <si>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</si>
  <si>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</si>
  <si>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</si>
  <si>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</si>
  <si>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</si>
  <si>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</si>
  <si>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</si>
  <si>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</si>
  <si>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</si>
  <si>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</si>
  <si>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</si>
  <si>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</si>
  <si>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</si>
  <si>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</si>
  <si>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</si>
  <si>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</si>
  <si>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</si>
  <si>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</si>
  <si>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</si>
  <si>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</si>
  <si>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</si>
  <si>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</si>
  <si>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</si>
  <si>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</si>
  <si>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</si>
  <si>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</si>
  <si>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</si>
  <si>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</si>
  <si>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</si>
  <si>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</si>
  <si>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</si>
  <si>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</si>
  <si>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</si>
  <si>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</si>
  <si>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</si>
  <si>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</si>
  <si>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</si>
  <si>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</si>
  <si>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</si>
  <si>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</si>
  <si>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</si>
  <si>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</si>
  <si>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</si>
  <si>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</si>
  <si>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</si>
  <si>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</si>
  <si>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</si>
  <si>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</si>
  <si>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</si>
  <si>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</si>
  <si>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</si>
  <si>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</si>
  <si>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</si>
  <si>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</si>
  <si>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</si>
  <si>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</si>
  <si>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</si>
  <si>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</si>
  <si>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</si>
  <si>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</si>
  <si>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</si>
  <si>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</si>
  <si>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</si>
  <si>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</si>
  <si>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</si>
  <si>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</si>
  <si>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</si>
  <si>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</si>
  <si>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</si>
  <si>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</si>
  <si>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</si>
  <si>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</si>
  <si>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</si>
  <si>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</si>
  <si>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</si>
  <si>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</si>
  <si>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</si>
  <si>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</si>
  <si>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</si>
  <si>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</si>
  <si>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</si>
  <si>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</si>
  <si>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</si>
  <si>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</si>
  <si>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</si>
  <si>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</si>
  <si>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</si>
  <si>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</si>
  <si>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</si>
  <si>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</si>
  <si>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</si>
  <si>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</si>
  <si>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</si>
  <si>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</si>
  <si>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</si>
  <si>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</si>
  <si>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</si>
  <si>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</si>
  <si>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</si>
  <si>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</si>
  <si>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</si>
  <si>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</si>
  <si>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</si>
  <si>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</si>
  <si>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</si>
  <si>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</si>
  <si>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</si>
  <si>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</si>
  <si>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</si>
  <si>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</si>
  <si>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</si>
  <si>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</si>
  <si>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</si>
  <si>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</si>
  <si>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</si>
  <si>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</si>
  <si>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</si>
  <si>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</si>
  <si>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</si>
  <si>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</si>
  <si>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</si>
  <si>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</si>
  <si>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</si>
  <si>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</si>
  <si>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</si>
  <si>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</si>
  <si>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</si>
  <si>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</si>
  <si>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</si>
  <si>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</si>
  <si>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</si>
  <si>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</si>
  <si>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</si>
  <si>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</si>
  <si>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</si>
  <si>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</si>
  <si>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</si>
  <si>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</si>
  <si>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</si>
  <si>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</si>
  <si>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</si>
  <si>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</si>
  <si>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</si>
  <si>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</si>
  <si>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</si>
  <si>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</si>
  <si>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</si>
  <si>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</si>
  <si>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</si>
  <si>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</si>
  <si>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</si>
  <si>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</si>
  <si>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</si>
  <si>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</si>
  <si>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</si>
  <si>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</si>
  <si>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</si>
  <si>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</si>
  <si>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</si>
  <si>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</si>
  <si>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</si>
  <si>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</si>
  <si>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</si>
  <si>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</si>
  <si>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</si>
  <si>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</si>
  <si>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</si>
  <si>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</si>
  <si>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</si>
  <si>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</si>
  <si>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</si>
  <si>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</si>
  <si>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</si>
  <si>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</si>
  <si>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</si>
  <si>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</si>
  <si>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</si>
  <si>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</si>
  <si>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</si>
  <si>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</si>
  <si>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</si>
  <si>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</si>
  <si>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</si>
  <si>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</si>
  <si>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</si>
  <si>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</si>
  <si>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</si>
  <si>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</si>
  <si>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</si>
  <si>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</si>
  <si>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</si>
  <si>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</si>
  <si>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</si>
  <si>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</si>
  <si>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</si>
  <si>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</si>
  <si>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</si>
  <si>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</si>
  <si>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</si>
  <si>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</si>
  <si>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</si>
  <si>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</si>
  <si>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</si>
  <si>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</si>
  <si>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</si>
  <si>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</si>
  <si>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</si>
  <si>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</si>
  <si>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</si>
  <si>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</si>
  <si>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</si>
  <si>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</si>
  <si>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</si>
  <si>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</si>
  <si>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</si>
  <si>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</si>
  <si>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</si>
  <si>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</si>
  <si>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</si>
  <si>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</si>
  <si>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</si>
  <si>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</si>
  <si>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</si>
  <si>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</si>
  <si>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</si>
  <si>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</si>
  <si>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</si>
  <si>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</si>
  <si>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</si>
  <si>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</si>
  <si>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</si>
  <si>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</si>
  <si>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</si>
  <si>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</si>
  <si>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</si>
  <si>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</si>
  <si>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</si>
  <si>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</si>
  <si>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</si>
  <si>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</si>
  <si>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</si>
  <si>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</si>
  <si>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</si>
  <si>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</si>
  <si>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</si>
  <si>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</si>
  <si>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</si>
  <si>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</si>
  <si>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</si>
  <si>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</si>
  <si>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</si>
  <si>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</si>
  <si>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</si>
  <si>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</si>
  <si>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</si>
  <si>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</si>
  <si>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</si>
  <si>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</si>
  <si>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</si>
  <si>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</si>
  <si>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</si>
  <si>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</si>
  <si>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</si>
  <si>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</si>
  <si>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</si>
  <si>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</si>
  <si>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</si>
  <si>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</si>
  <si>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</si>
  <si>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</si>
  <si>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</si>
  <si>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</si>
  <si>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</si>
  <si>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</si>
  <si>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</si>
  <si>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</si>
  <si>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</si>
  <si>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</si>
  <si>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</si>
  <si>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</si>
  <si>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</si>
  <si>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</si>
  <si>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</si>
  <si>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</si>
  <si>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</si>
  <si>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</si>
  <si>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</si>
  <si>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</si>
  <si>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</si>
  <si>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</si>
  <si>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</si>
  <si>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</si>
  <si>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</si>
  <si>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</si>
  <si>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</si>
  <si>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</si>
  <si>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</si>
  <si>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</si>
  <si>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</si>
  <si>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</si>
  <si>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</si>
  <si>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</si>
  <si>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</si>
  <si>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</si>
  <si>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</si>
  <si>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</si>
  <si>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</si>
  <si>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</si>
  <si>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</si>
  <si>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</si>
  <si>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</si>
  <si>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</si>
  <si>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</si>
  <si>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</si>
  <si>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</si>
  <si>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</si>
  <si>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</si>
  <si>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</si>
  <si>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</si>
  <si>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</si>
  <si>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</si>
  <si>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</si>
  <si>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</si>
  <si>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</si>
  <si>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</si>
  <si>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</si>
  <si>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</si>
  <si>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</si>
  <si>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</si>
  <si>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</si>
  <si>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</si>
  <si>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</si>
  <si>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</si>
  <si>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</si>
  <si>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</si>
  <si>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</si>
  <si>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</si>
  <si>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</si>
  <si>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</si>
  <si>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</si>
  <si>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</si>
  <si>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</si>
  <si>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</si>
  <si>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</si>
  <si>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</si>
  <si>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</si>
  <si>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</si>
  <si>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</si>
  <si>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</si>
  <si>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</si>
  <si>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</si>
  <si>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</si>
  <si>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</si>
  <si>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</si>
  <si>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</si>
  <si>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</si>
  <si>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</si>
  <si>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</si>
  <si>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</si>
  <si>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</si>
  <si>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</si>
  <si>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</si>
  <si>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</si>
  <si>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</si>
  <si>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</si>
  <si>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</si>
  <si>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</si>
  <si>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</si>
  <si>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</si>
  <si>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</si>
  <si>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</si>
  <si>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</si>
  <si>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</si>
  <si>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</si>
  <si>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</si>
  <si>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</si>
  <si>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</si>
  <si>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</si>
  <si>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</si>
  <si>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</si>
  <si>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</si>
  <si>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</si>
  <si>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</si>
  <si>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</si>
  <si>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</si>
  <si>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</si>
  <si>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</si>
  <si>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</si>
  <si>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</si>
  <si>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</si>
  <si>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</si>
  <si>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</si>
  <si>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</si>
  <si>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</si>
  <si>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</si>
  <si>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</si>
  <si>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</si>
  <si>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</si>
  <si>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</si>
  <si>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</si>
  <si>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</si>
  <si>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</si>
  <si>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</si>
  <si>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</si>
  <si>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</si>
  <si>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</si>
  <si>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</si>
  <si>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</si>
  <si>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</si>
  <si>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</si>
  <si>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</si>
  <si>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</si>
  <si>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</si>
  <si>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</si>
  <si>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</si>
  <si>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</si>
  <si>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</si>
  <si>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</si>
  <si>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</si>
  <si>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</si>
  <si>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</si>
  <si>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</si>
  <si>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</si>
  <si>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</si>
  <si>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</si>
  <si>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</si>
  <si>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</si>
  <si>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</si>
  <si>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</si>
  <si>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</si>
  <si>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</si>
  <si>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</si>
  <si>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</si>
  <si>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</si>
  <si>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</si>
  <si>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</si>
  <si>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</si>
  <si>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</si>
  <si>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</si>
  <si>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</si>
  <si>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</si>
  <si>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</si>
  <si>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</si>
  <si>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</si>
  <si>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</si>
  <si>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</si>
  <si>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</si>
  <si>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</si>
  <si>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</si>
  <si>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</si>
  <si>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</si>
  <si>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</si>
  <si>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</si>
  <si>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</si>
  <si>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</si>
  <si>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</si>
  <si>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</si>
  <si>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</si>
  <si>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</si>
  <si>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</si>
  <si>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</si>
  <si>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</si>
  <si>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</si>
  <si>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</si>
  <si>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</si>
  <si>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</si>
  <si>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</si>
  <si>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</si>
  <si>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</si>
  <si>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</si>
  <si>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</si>
  <si>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</si>
  <si>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</si>
  <si>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</si>
  <si>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</si>
  <si>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</si>
  <si>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</si>
  <si>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</si>
  <si>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</si>
  <si>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</si>
  <si>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</si>
  <si>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</si>
  <si>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</si>
  <si>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</si>
  <si>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</si>
  <si>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</si>
  <si>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</si>
  <si>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</si>
  <si>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</si>
  <si>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</si>
  <si>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</si>
  <si>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</si>
  <si>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</si>
  <si>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</si>
  <si>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</si>
  <si>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</si>
  <si>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</si>
  <si>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</si>
  <si>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</si>
  <si>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</si>
  <si>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</si>
  <si>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</si>
  <si>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</si>
  <si>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</si>
  <si>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</si>
  <si>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</si>
  <si>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</si>
  <si>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</si>
  <si>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</si>
  <si>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</si>
  <si>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</si>
  <si>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</si>
  <si>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</si>
  <si>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</si>
  <si>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</si>
  <si>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</si>
  <si>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</si>
  <si>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</si>
  <si>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</si>
  <si>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</si>
  <si>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</si>
  <si>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</si>
  <si>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</si>
  <si>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</si>
  <si>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</si>
  <si>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</si>
  <si>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</si>
  <si>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</si>
  <si>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</si>
  <si>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</si>
  <si>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</si>
  <si>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</si>
  <si>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</si>
  <si>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</si>
  <si>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</si>
  <si>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</si>
  <si>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</si>
  <si>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</si>
  <si>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</si>
  <si>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</si>
  <si>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</si>
  <si>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</si>
  <si>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</si>
  <si>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</si>
  <si>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</si>
  <si>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</si>
  <si>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</si>
  <si>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</si>
  <si>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</si>
  <si>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</si>
  <si>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</si>
  <si>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</si>
  <si>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</si>
  <si>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</si>
  <si>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</si>
  <si>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</si>
  <si>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</si>
  <si>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</si>
  <si>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</si>
  <si>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</si>
  <si>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</si>
  <si>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</si>
  <si>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</si>
  <si>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</si>
  <si>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</si>
  <si>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</si>
  <si>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</si>
  <si>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</si>
  <si>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</si>
  <si>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</si>
  <si>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</si>
  <si>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</si>
  <si>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</si>
  <si>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</si>
  <si>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</si>
  <si>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</si>
  <si>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</si>
  <si>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</si>
  <si>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</si>
  <si>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</si>
  <si>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</si>
  <si>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</si>
  <si>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</si>
  <si>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</si>
  <si>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</si>
  <si>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</si>
  <si>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</si>
  <si>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</si>
  <si>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</si>
  <si>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</si>
  <si>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</si>
  <si>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</si>
  <si>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</si>
  <si>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</si>
  <si>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</si>
  <si>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</si>
  <si>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</si>
  <si>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</si>
  <si>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</si>
  <si>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</si>
  <si>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</si>
  <si>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</si>
  <si>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</si>
  <si>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</si>
  <si>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</si>
  <si>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</si>
  <si>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</si>
  <si>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</si>
  <si>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</si>
  <si>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</si>
  <si>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</si>
  <si>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</si>
  <si>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</si>
  <si>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</si>
  <si>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</si>
  <si>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</si>
  <si>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</si>
  <si>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</si>
  <si>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</si>
  <si>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</si>
  <si>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</si>
  <si>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</si>
  <si>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</si>
  <si>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</si>
  <si>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</si>
  <si>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</si>
  <si>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</si>
  <si>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</si>
  <si>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</si>
  <si>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</si>
  <si>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</si>
  <si>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</si>
  <si>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</si>
  <si>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</si>
  <si>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</si>
  <si>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</si>
  <si>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</si>
  <si>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</si>
  <si>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</si>
  <si>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</si>
  <si>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</si>
  <si>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</si>
  <si>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</si>
  <si>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</si>
  <si>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</si>
  <si>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</si>
  <si>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</si>
  <si>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</si>
  <si>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</si>
  <si>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</si>
  <si>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</si>
  <si>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</si>
  <si>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</si>
  <si>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</si>
  <si>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</si>
  <si>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</si>
  <si>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</si>
  <si>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</si>
  <si>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</si>
  <si>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</si>
  <si>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</si>
  <si>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</si>
  <si>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</si>
  <si>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</si>
  <si>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</si>
  <si>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</si>
  <si>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</si>
  <si>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</si>
  <si>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</si>
  <si>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</si>
  <si>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</si>
  <si>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</si>
  <si>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</si>
  <si>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</si>
  <si>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</si>
  <si>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</si>
  <si>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</si>
  <si>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</si>
  <si>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</si>
  <si>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</si>
  <si>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</si>
  <si>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</si>
  <si>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</si>
  <si>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</si>
  <si>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</si>
  <si>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</si>
  <si>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</si>
  <si>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</si>
  <si>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</si>
  <si>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</si>
  <si>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</si>
  <si>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</si>
  <si>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</si>
  <si>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</si>
  <si>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</si>
  <si>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</si>
  <si>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</si>
  <si>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</si>
  <si>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</si>
  <si>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</si>
  <si>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</si>
  <si>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</si>
  <si>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</si>
  <si>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</si>
  <si>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</si>
  <si>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</si>
  <si>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</si>
  <si>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</si>
  <si>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</si>
  <si>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</si>
  <si>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</si>
  <si>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</si>
  <si>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</si>
  <si>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</si>
  <si>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</si>
  <si>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</si>
  <si>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</si>
  <si>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</si>
  <si>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</si>
  <si>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</si>
  <si>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</si>
  <si>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</si>
  <si>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</si>
  <si>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</si>
  <si>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</si>
  <si>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</si>
  <si>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</si>
  <si>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</si>
  <si>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</si>
  <si>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</si>
  <si>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</si>
  <si>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</si>
  <si>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</si>
  <si>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</si>
  <si>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</si>
  <si>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</si>
  <si>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</si>
  <si>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</si>
  <si>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</si>
  <si>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</si>
  <si>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</si>
  <si>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</si>
  <si>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</si>
  <si>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</si>
  <si>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</si>
  <si>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</si>
  <si>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</si>
  <si>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</si>
  <si>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</si>
  <si>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</si>
  <si>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</si>
  <si>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</si>
  <si>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</si>
  <si>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</si>
  <si>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</si>
  <si>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</si>
  <si>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</si>
  <si>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</si>
  <si>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</si>
  <si>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</si>
  <si>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</si>
  <si>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</si>
  <si>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</si>
  <si>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</si>
  <si>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</si>
  <si>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</si>
  <si>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</si>
  <si>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</si>
  <si>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</si>
  <si>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</si>
  <si>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</si>
  <si>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</si>
  <si>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</si>
  <si>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</si>
  <si>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</si>
  <si>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</si>
  <si>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</si>
  <si>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</si>
  <si>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</si>
  <si>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</si>
  <si>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</si>
  <si>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</si>
  <si>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</si>
  <si>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</si>
  <si>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</si>
  <si>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</si>
  <si>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</si>
  <si>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</si>
  <si>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</si>
  <si>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</si>
  <si>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</si>
  <si>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</si>
  <si>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</si>
  <si>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</si>
  <si>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</si>
  <si>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</si>
  <si>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</si>
  <si>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</si>
  <si>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</si>
  <si>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</si>
  <si>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</si>
  <si>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</si>
  <si>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</si>
  <si>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</si>
  <si>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</si>
  <si>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</si>
  <si>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</si>
  <si>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</si>
  <si>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</si>
  <si>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</si>
  <si>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</si>
  <si>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</si>
  <si>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</si>
  <si>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</si>
  <si>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</si>
  <si>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</si>
  <si>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</si>
  <si>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</si>
  <si>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</si>
  <si>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</si>
  <si>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</si>
  <si>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</si>
  <si>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</si>
  <si>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</si>
  <si>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</si>
  <si>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</si>
  <si>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</si>
  <si>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</si>
  <si>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</si>
  <si>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</si>
  <si>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</si>
  <si>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</si>
  <si>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</si>
  <si>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</si>
  <si>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</si>
  <si>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</si>
  <si>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</si>
  <si>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</si>
  <si>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</si>
  <si>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</si>
  <si>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</si>
  <si>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</si>
  <si>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</si>
  <si>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</si>
  <si>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</si>
  <si>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</si>
  <si>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</si>
  <si>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</si>
  <si>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</si>
  <si>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</si>
  <si>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</si>
  <si>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</si>
  <si>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</si>
  <si>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</si>
  <si>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</si>
  <si>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</si>
  <si>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</si>
  <si>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</si>
  <si>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</si>
  <si>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</si>
  <si>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</si>
  <si>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</si>
  <si>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</si>
  <si>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</si>
  <si>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</si>
  <si>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</si>
  <si>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</si>
  <si>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</si>
  <si>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</si>
  <si>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</si>
  <si>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</si>
  <si>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</si>
  <si>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</si>
  <si>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</si>
  <si>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</si>
  <si>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</si>
  <si>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</si>
  <si>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</si>
  <si>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</si>
  <si>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</si>
  <si>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</si>
  <si>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</si>
  <si>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</si>
  <si>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</si>
  <si>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</si>
  <si>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</si>
  <si>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</si>
  <si>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</si>
  <si>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</si>
  <si>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</si>
  <si>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</si>
  <si>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</si>
  <si>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</si>
  <si>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</si>
  <si>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</si>
  <si>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</si>
  <si>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</si>
  <si>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</si>
  <si>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</si>
  <si>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</si>
  <si>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</si>
  <si>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</si>
  <si>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</si>
  <si>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</si>
  <si>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</si>
  <si>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</si>
  <si>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</si>
  <si>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</si>
  <si>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</si>
  <si>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</si>
  <si>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</si>
  <si>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</si>
  <si>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</si>
  <si>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</si>
  <si>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</si>
  <si>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</si>
  <si>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</si>
  <si>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</si>
  <si>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</si>
  <si>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</si>
  <si>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</si>
  <si>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</si>
  <si>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</si>
  <si>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</si>
  <si>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</si>
  <si>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</si>
  <si>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</si>
  <si>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</si>
  <si>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</si>
  <si>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</si>
  <si>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</si>
  <si>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</si>
  <si>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</si>
  <si>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</si>
  <si>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</si>
  <si>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</si>
  <si>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</si>
  <si>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</si>
  <si>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</si>
  <si>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</si>
  <si>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</si>
  <si>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</si>
  <si>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</si>
  <si>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</si>
  <si>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</si>
  <si>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</si>
  <si>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</si>
  <si>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</si>
  <si>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</si>
  <si>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</si>
  <si>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</si>
  <si>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</si>
  <si>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</si>
  <si>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</si>
  <si>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</si>
  <si>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</si>
  <si>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</si>
  <si>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</si>
  <si>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</si>
  <si>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</si>
  <si>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</si>
  <si>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</si>
  <si>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</si>
  <si>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</si>
  <si>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</si>
  <si>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</si>
  <si>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</si>
  <si>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</si>
  <si>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</si>
  <si>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</si>
  <si>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</si>
  <si>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</si>
  <si>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</si>
  <si>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</si>
  <si>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</si>
  <si>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</si>
  <si>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</si>
  <si>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</si>
  <si>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</si>
  <si>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</si>
  <si>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</si>
  <si>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</si>
  <si>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</si>
  <si>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</si>
  <si>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</si>
  <si>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</si>
  <si>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</si>
  <si>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</si>
  <si>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</si>
  <si>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</si>
  <si>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</si>
  <si>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</si>
  <si>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</si>
  <si>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</si>
  <si>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</si>
  <si>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</si>
  <si>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</si>
  <si>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</si>
  <si>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</si>
  <si>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</si>
  <si>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</si>
  <si>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</si>
  <si>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</si>
  <si>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</si>
  <si>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</si>
  <si>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</si>
  <si>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</si>
  <si>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</si>
  <si>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</si>
  <si>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</si>
  <si>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</si>
  <si>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</si>
  <si>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</si>
  <si>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</si>
  <si>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</si>
  <si>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</si>
  <si>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</si>
  <si>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</si>
  <si>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</si>
  <si>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</si>
  <si>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</si>
  <si>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</si>
  <si>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</si>
  <si>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</si>
  <si>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</si>
  <si>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</si>
  <si>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</si>
  <si>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</si>
  <si>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</si>
  <si>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</si>
  <si>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</si>
  <si>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</si>
  <si>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</si>
  <si>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</si>
  <si>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</si>
  <si>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</si>
  <si>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</si>
  <si>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</si>
  <si>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</si>
  <si>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</si>
  <si>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</si>
  <si>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</si>
  <si>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</si>
  <si>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</si>
  <si>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</si>
  <si>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</si>
  <si>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</si>
  <si>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</si>
  <si>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</si>
  <si>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</si>
  <si>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</si>
  <si>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</si>
  <si>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</si>
  <si>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</si>
  <si>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</si>
  <si>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</si>
  <si>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</si>
  <si>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</si>
  <si>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</si>
  <si>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</si>
  <si>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</si>
  <si>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</si>
  <si>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</si>
  <si>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</si>
  <si>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</si>
  <si>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</si>
  <si>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</si>
  <si>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</si>
  <si>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</si>
  <si>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</si>
  <si>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</si>
  <si>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</si>
  <si>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</si>
  <si>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</si>
  <si>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</si>
  <si>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</si>
  <si>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</si>
  <si>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</si>
  <si>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</si>
  <si>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</si>
  <si>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</si>
  <si>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</si>
  <si>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</si>
  <si>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</si>
  <si>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</si>
  <si>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</si>
  <si>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</si>
  <si>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</si>
  <si>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</si>
  <si>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</si>
  <si>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</si>
  <si>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</si>
  <si>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</si>
  <si>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</si>
  <si>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</si>
  <si>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</si>
  <si>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</si>
  <si>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</si>
  <si>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</si>
  <si>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</si>
  <si>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</si>
  <si>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</si>
  <si>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</si>
  <si>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</si>
  <si>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</si>
  <si>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</si>
  <si>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</si>
  <si>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</si>
  <si>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</si>
  <si>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</si>
  <si>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</si>
  <si>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</si>
  <si>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</si>
  <si>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</si>
  <si>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</si>
  <si>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</si>
  <si>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</si>
  <si>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</si>
  <si>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</si>
  <si>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</si>
  <si>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</si>
  <si>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</si>
  <si>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</si>
  <si>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</si>
  <si>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</si>
  <si>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</si>
  <si>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</si>
  <si>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</si>
  <si>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</si>
  <si>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</si>
  <si>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</si>
  <si>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</si>
  <si>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</si>
  <si>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</si>
  <si>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</si>
  <si>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</si>
  <si>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</si>
  <si>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</si>
  <si>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</si>
  <si>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</si>
  <si>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</si>
  <si>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</si>
  <si>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</si>
  <si>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</si>
  <si>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</si>
  <si>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</si>
  <si>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</si>
  <si>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</si>
  <si>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</si>
  <si>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</si>
  <si>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</si>
  <si>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</si>
  <si>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</si>
  <si>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</si>
  <si>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</si>
  <si>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</si>
  <si>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</si>
  <si>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</si>
  <si>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</si>
  <si>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</si>
  <si>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</si>
  <si>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</si>
  <si>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</si>
  <si>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</si>
  <si>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</si>
  <si>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</si>
  <si>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</si>
  <si>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</si>
  <si>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</si>
  <si>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</si>
  <si>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</si>
  <si>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</si>
  <si>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</si>
  <si>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</si>
  <si>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</si>
  <si>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</si>
  <si>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</si>
  <si>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</si>
  <si>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</si>
  <si>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</si>
  <si>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</si>
  <si>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</si>
  <si>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</si>
  <si>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</si>
  <si>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</si>
  <si>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</si>
  <si>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</si>
  <si>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</si>
  <si>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</si>
  <si>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</si>
  <si>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</si>
  <si>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</si>
  <si>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</si>
  <si>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</si>
  <si>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</si>
  <si>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</si>
  <si>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</si>
  <si>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</si>
  <si>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</si>
  <si>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</si>
  <si>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</si>
  <si>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</si>
  <si>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</si>
  <si>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</si>
  <si>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</si>
  <si>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</si>
  <si>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</si>
  <si>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</si>
  <si>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</si>
  <si>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</si>
  <si>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</si>
  <si>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</si>
  <si>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</si>
  <si>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</si>
  <si>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</si>
  <si>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</si>
  <si>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</si>
  <si>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</si>
  <si>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</si>
  <si>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</si>
  <si>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</si>
  <si>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</si>
  <si>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</si>
  <si>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</si>
  <si>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</si>
  <si>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</si>
  <si>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</si>
  <si>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</si>
  <si>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</si>
  <si>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</si>
  <si>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</si>
  <si>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</si>
  <si>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</si>
  <si>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</si>
  <si>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</si>
  <si>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</si>
  <si>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</si>
  <si>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</si>
  <si>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</si>
  <si>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</si>
  <si>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</si>
  <si>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</si>
  <si>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</si>
  <si>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</si>
  <si>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</si>
  <si>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</si>
  <si>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</si>
  <si>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</si>
  <si>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</si>
  <si>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</si>
  <si>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</si>
  <si>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</si>
  <si>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</si>
  <si>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</si>
  <si>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</si>
  <si>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</si>
  <si>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</si>
  <si>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</si>
  <si>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</si>
  <si>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</si>
  <si>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</si>
  <si>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</si>
  <si>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</si>
  <si>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</si>
  <si>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</si>
  <si>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</si>
  <si>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</si>
  <si>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</si>
  <si>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</si>
  <si>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</si>
  <si>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</si>
  <si>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</si>
  <si>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</si>
  <si>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</si>
  <si>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</si>
  <si>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</si>
  <si>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</si>
  <si>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</si>
  <si>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</si>
  <si>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</si>
  <si>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</si>
  <si>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</si>
  <si>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</si>
  <si>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</si>
  <si>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</si>
  <si>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</si>
  <si>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</si>
  <si>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</si>
  <si>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</si>
  <si>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</si>
  <si>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</si>
  <si>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</si>
  <si>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</si>
  <si>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</si>
  <si>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</si>
  <si>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</si>
  <si>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</si>
  <si>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</si>
  <si>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</si>
  <si>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</si>
  <si>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</si>
  <si>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</si>
  <si>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</si>
  <si>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</si>
  <si>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</si>
  <si>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</si>
  <si>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</si>
  <si>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</si>
  <si>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</si>
  <si>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</si>
  <si>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</si>
  <si>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</si>
  <si>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</si>
  <si>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</si>
  <si>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</si>
  <si>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</si>
  <si>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</si>
  <si>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</si>
  <si>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</si>
  <si>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</si>
  <si>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</si>
  <si>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</si>
  <si>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</si>
  <si>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</si>
  <si>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</si>
  <si>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</si>
  <si>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</si>
  <si>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</si>
  <si>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</si>
  <si>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</si>
  <si>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</si>
  <si>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</si>
  <si>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</si>
  <si>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</si>
  <si>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</si>
  <si>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</si>
  <si>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</si>
  <si>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</si>
  <si>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</si>
  <si>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</si>
  <si>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</si>
  <si>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</si>
  <si>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</si>
  <si>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</si>
  <si>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</si>
  <si>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</si>
  <si>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</si>
  <si>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</si>
  <si>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</si>
  <si>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</si>
  <si>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</si>
  <si>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</si>
  <si>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</si>
  <si>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</si>
  <si>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</si>
  <si>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</si>
  <si>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</si>
  <si>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</si>
  <si>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</si>
  <si>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</si>
  <si>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</si>
  <si>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</si>
  <si>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</si>
  <si>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</si>
  <si>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</si>
  <si>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</si>
  <si>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</si>
  <si>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</si>
  <si>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</si>
  <si>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</si>
  <si>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</si>
  <si>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</si>
  <si>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</si>
  <si>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</si>
  <si>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</si>
  <si>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</si>
  <si>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</si>
  <si>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</si>
  <si>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</si>
  <si>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</si>
  <si>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</si>
  <si>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</si>
  <si>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</si>
  <si>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</si>
  <si>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</si>
  <si>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</si>
  <si>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</si>
  <si>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</si>
  <si>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</si>
  <si>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</si>
  <si>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</si>
  <si>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</si>
  <si>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</si>
  <si>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</si>
  <si>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</si>
  <si>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</si>
  <si>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</si>
  <si>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</si>
  <si>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</si>
  <si>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</si>
  <si>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</si>
  <si>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</si>
  <si>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</si>
  <si>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</si>
  <si>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</si>
  <si>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</si>
  <si>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</si>
  <si>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</si>
  <si>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</si>
  <si>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</si>
  <si>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</si>
  <si>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</si>
  <si>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</si>
  <si>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</si>
  <si>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</si>
  <si>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</si>
  <si>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</si>
  <si>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</si>
  <si>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</si>
  <si>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</si>
  <si>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</si>
  <si>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</si>
  <si>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</si>
  <si>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</si>
  <si>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</si>
  <si>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</si>
  <si>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</si>
  <si>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</si>
  <si>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</si>
  <si>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</si>
  <si>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</si>
  <si>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</si>
  <si>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</si>
  <si>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</si>
  <si>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</si>
  <si>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</si>
  <si>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</si>
  <si>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</si>
  <si>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</si>
  <si>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</si>
  <si>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</si>
  <si>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</si>
  <si>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</si>
  <si>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</si>
  <si>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</si>
  <si>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</si>
  <si>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</si>
  <si>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</si>
  <si>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</si>
  <si>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</si>
  <si>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</si>
  <si>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</si>
  <si>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</si>
  <si>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</si>
  <si>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</si>
  <si>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</si>
  <si>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</si>
  <si>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</si>
  <si>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</si>
  <si>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</si>
  <si>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</si>
  <si>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</si>
  <si>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</si>
  <si>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</si>
  <si>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</si>
  <si>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</si>
  <si>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</si>
  <si>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</si>
  <si>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</si>
  <si>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</si>
  <si>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</si>
  <si>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</si>
  <si>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</si>
  <si>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</si>
  <si>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</si>
  <si>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</si>
  <si>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</si>
  <si>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</si>
  <si>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</si>
  <si>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</si>
  <si>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</si>
  <si>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</si>
  <si>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</si>
  <si>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</si>
  <si>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</si>
  <si>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</si>
  <si>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</si>
  <si>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</si>
  <si>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</si>
  <si>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</si>
  <si>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</si>
  <si>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</si>
  <si>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</si>
  <si>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</si>
  <si>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</si>
  <si>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</si>
  <si>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</si>
  <si>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</si>
  <si>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</si>
  <si>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</si>
  <si>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</si>
  <si>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</si>
  <si>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</si>
  <si>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</si>
  <si>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</si>
  <si>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</si>
  <si>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</si>
  <si>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</si>
  <si>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</si>
  <si>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</si>
  <si>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</si>
  <si>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</si>
  <si>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</si>
  <si>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</si>
  <si>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</si>
  <si>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</si>
  <si>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</si>
  <si>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</si>
  <si>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</si>
  <si>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</si>
  <si>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</si>
  <si>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</si>
  <si>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</si>
  <si>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</si>
  <si>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</si>
  <si>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</si>
  <si>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</si>
  <si>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</si>
  <si>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</si>
  <si>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</si>
  <si>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</si>
  <si>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</si>
  <si>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</si>
  <si>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</si>
  <si>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</si>
  <si>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</si>
  <si>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</si>
  <si>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</si>
  <si>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</si>
  <si>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</si>
  <si>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</si>
  <si>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</si>
  <si>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</si>
  <si>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</si>
  <si>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</si>
  <si>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</si>
  <si>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</si>
  <si>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</si>
  <si>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</si>
  <si>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</si>
  <si>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</si>
  <si>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</si>
  <si>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</si>
  <si>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</si>
  <si>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</si>
  <si>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</si>
  <si>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</si>
  <si>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</si>
  <si>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</si>
  <si>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</si>
  <si>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</si>
  <si>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</si>
  <si>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</si>
  <si>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</si>
  <si>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</si>
  <si>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</si>
  <si>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</si>
  <si>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</si>
  <si>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</si>
  <si>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</si>
  <si>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</si>
  <si>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</si>
  <si>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</si>
  <si>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</si>
  <si>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</si>
  <si>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</si>
  <si>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</si>
  <si>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</si>
  <si>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</si>
  <si>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</si>
  <si>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</si>
  <si>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</si>
  <si>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</si>
  <si>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</si>
  <si>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</si>
  <si>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</si>
  <si>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</si>
  <si>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</si>
  <si>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</si>
  <si>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</si>
  <si>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</si>
  <si>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</si>
  <si>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</si>
  <si>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</si>
  <si>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</si>
  <si>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</si>
  <si>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</si>
  <si>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</si>
  <si>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</si>
  <si>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</si>
  <si>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</si>
  <si>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</si>
  <si>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</si>
  <si>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</si>
  <si>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</si>
  <si>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</si>
  <si>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</si>
  <si>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</si>
  <si>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</si>
  <si>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</si>
  <si>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</si>
  <si>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</si>
  <si>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</si>
  <si>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</si>
  <si>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</si>
  <si>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</si>
  <si>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</si>
  <si>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</si>
  <si>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</si>
  <si>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</si>
  <si>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</si>
  <si>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</si>
  <si>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</si>
  <si>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</si>
  <si>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</si>
  <si>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</si>
  <si>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</si>
  <si>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</si>
  <si>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</si>
  <si>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</si>
  <si>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</si>
  <si>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</si>
  <si>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</si>
  <si>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</si>
  <si>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</si>
  <si>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</si>
  <si>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</si>
  <si>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</si>
  <si>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</si>
  <si>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</si>
  <si>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</si>
  <si>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</si>
  <si>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</si>
  <si>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</si>
  <si>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</si>
  <si>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</si>
  <si>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</si>
  <si>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</si>
  <si>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</si>
  <si>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</si>
  <si>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</si>
  <si>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</si>
  <si>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</si>
  <si>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</si>
  <si>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</si>
  <si>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</si>
  <si>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</si>
  <si>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</si>
  <si>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</si>
  <si>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</si>
  <si>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</si>
  <si>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</si>
  <si>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</si>
  <si>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</si>
  <si>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</si>
  <si>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</si>
  <si>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</si>
  <si>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</si>
  <si>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</si>
  <si>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</si>
  <si>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</si>
  <si>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</si>
  <si>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</si>
  <si>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</si>
  <si>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</si>
  <si>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</si>
  <si>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</si>
  <si>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</si>
  <si>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</si>
  <si>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</si>
  <si>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</si>
  <si>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</si>
  <si>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</si>
  <si>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</si>
  <si>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</si>
  <si>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</si>
  <si>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</si>
  <si>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</si>
  <si>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</si>
  <si>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</si>
  <si>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</si>
  <si>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</si>
  <si>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</si>
  <si>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</si>
  <si>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</si>
  <si>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</si>
  <si>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</si>
  <si>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</si>
  <si>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</si>
  <si>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</si>
  <si>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</si>
  <si>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</si>
  <si>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</si>
  <si>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</si>
  <si>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</si>
  <si>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</si>
  <si>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</si>
  <si>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</si>
  <si>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</si>
  <si>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</si>
  <si>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</si>
  <si>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</si>
  <si>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</si>
  <si>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</si>
  <si>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</si>
  <si>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</si>
  <si>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</si>
  <si>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</si>
  <si>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</si>
  <si>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</si>
  <si>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</si>
  <si>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</si>
  <si>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</si>
  <si>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</si>
  <si>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</si>
  <si>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</si>
  <si>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</si>
  <si>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</si>
  <si>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</si>
  <si>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</si>
  <si>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</si>
  <si>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</si>
  <si>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</si>
  <si>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</si>
  <si>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</si>
  <si>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</si>
  <si>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</si>
  <si>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</si>
  <si>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</si>
  <si>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</si>
  <si>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</si>
  <si>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</si>
  <si>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</si>
  <si>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</si>
  <si>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</si>
  <si>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</si>
  <si>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</si>
  <si>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</si>
  <si>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</si>
  <si>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</si>
  <si>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</si>
  <si>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</si>
  <si>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</si>
  <si>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</si>
  <si>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</si>
  <si>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</si>
  <si>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</si>
  <si>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</si>
  <si>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</si>
  <si>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</si>
  <si>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</si>
  <si>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</si>
  <si>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</si>
  <si>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</si>
  <si>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</si>
  <si>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</si>
  <si>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</si>
  <si>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</si>
  <si>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</si>
  <si>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</si>
  <si>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</si>
  <si>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</si>
  <si>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</si>
  <si>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</si>
  <si>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</si>
  <si>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</si>
  <si>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</si>
  <si>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</si>
  <si>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</si>
  <si>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</si>
  <si>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</si>
  <si>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</si>
  <si>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</si>
  <si>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</si>
  <si>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</si>
  <si>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</si>
  <si>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</si>
  <si>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</si>
  <si>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</si>
  <si>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</si>
  <si>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</si>
  <si>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</si>
  <si>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</si>
  <si>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</si>
  <si>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</si>
  <si>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</si>
  <si>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</si>
  <si>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</si>
  <si>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</si>
  <si>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</si>
  <si>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</si>
  <si>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</si>
  <si>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</si>
  <si>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</si>
  <si>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</si>
  <si>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</si>
  <si>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</si>
  <si>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</si>
  <si>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</si>
  <si>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</si>
  <si>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</si>
  <si>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</si>
  <si>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</si>
  <si>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</si>
  <si>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</si>
  <si>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</si>
  <si>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</si>
  <si>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</si>
  <si>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</si>
  <si>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</si>
  <si>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</si>
  <si>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</si>
  <si>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</si>
  <si>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</si>
  <si>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</si>
  <si>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</si>
  <si>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</si>
  <si>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</si>
  <si>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</si>
  <si>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</si>
  <si>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</si>
  <si>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</si>
  <si>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</si>
  <si>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</si>
  <si>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</si>
  <si>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</si>
  <si>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</si>
  <si>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</si>
  <si>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</si>
  <si>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</si>
  <si>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</si>
  <si>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</si>
  <si>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</si>
  <si>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</si>
  <si>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</si>
  <si>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</si>
  <si>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</si>
  <si>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</si>
  <si>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</si>
  <si>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</si>
  <si>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</si>
  <si>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</si>
  <si>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</si>
  <si>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</si>
  <si>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</si>
  <si>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</si>
  <si>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</si>
  <si>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</si>
  <si>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</si>
  <si>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</si>
  <si>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</si>
  <si>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</si>
  <si>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</si>
  <si>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</si>
  <si>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</si>
  <si>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</si>
  <si>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</si>
  <si>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</si>
  <si>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</si>
  <si>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</si>
  <si>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</si>
  <si>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</si>
  <si>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</si>
  <si>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</si>
  <si>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</si>
  <si>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</si>
  <si>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</si>
  <si>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</si>
  <si>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</si>
  <si>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</si>
  <si>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</si>
  <si>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</si>
  <si>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</si>
  <si>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</si>
  <si>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</si>
  <si>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</si>
  <si>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</si>
  <si>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</si>
  <si>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</si>
  <si>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</si>
  <si>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</si>
  <si>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</si>
  <si>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</si>
  <si>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</si>
  <si>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</si>
  <si>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</si>
  <si>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</si>
  <si>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</si>
  <si>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</si>
  <si>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</si>
  <si>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</si>
  <si>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</si>
  <si>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</si>
  <si>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</si>
  <si>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</si>
  <si>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</si>
  <si>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</si>
  <si>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</si>
  <si>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</si>
  <si>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</si>
  <si>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</si>
  <si>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</si>
  <si>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</si>
  <si>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</si>
  <si>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</si>
  <si>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</si>
  <si>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</si>
  <si>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</si>
  <si>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</si>
  <si>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</si>
  <si>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</si>
  <si>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</si>
  <si>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</si>
  <si>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</si>
  <si>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</si>
  <si>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</si>
  <si>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</si>
  <si>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</si>
  <si>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</si>
  <si>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</si>
  <si>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</si>
  <si>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</si>
  <si>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</si>
  <si>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</si>
  <si>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</si>
  <si>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</si>
  <si>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</si>
  <si>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</si>
  <si>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</si>
  <si>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</si>
  <si>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</si>
  <si>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</si>
  <si>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</si>
  <si>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</si>
  <si>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</si>
  <si>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</si>
  <si>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</si>
  <si>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</si>
  <si>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</si>
  <si>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</si>
  <si>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</si>
  <si>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</si>
  <si>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</si>
  <si>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</si>
  <si>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</si>
  <si>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</si>
  <si>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</si>
  <si>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</si>
  <si>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</si>
  <si>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</si>
  <si>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</si>
  <si>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</si>
  <si>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</si>
  <si>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</si>
  <si>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</si>
  <si>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</si>
  <si>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</si>
  <si>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</si>
  <si>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</si>
  <si>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</si>
  <si>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</si>
  <si>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</si>
  <si>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</si>
  <si>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</si>
  <si>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</si>
  <si>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</si>
  <si>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</si>
  <si>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</si>
  <si>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</si>
  <si>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</si>
  <si>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</si>
  <si>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</si>
  <si>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</si>
  <si>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</si>
  <si>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</si>
  <si>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</si>
  <si>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</si>
  <si>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</si>
  <si>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</si>
  <si>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</si>
  <si>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</si>
  <si>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</si>
  <si>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</si>
  <si>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</si>
  <si>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</si>
  <si>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</si>
  <si>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</si>
  <si>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</si>
  <si>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</si>
  <si>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</si>
  <si>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</si>
  <si>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</si>
  <si>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</si>
  <si>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</si>
  <si>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</si>
  <si>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</si>
  <si>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</si>
  <si>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</si>
  <si>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</si>
  <si>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</si>
  <si>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</si>
  <si>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</si>
  <si>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</si>
  <si>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</si>
  <si>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</si>
  <si>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</si>
  <si>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</si>
  <si>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</si>
  <si>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</si>
  <si>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</si>
  <si>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</si>
  <si>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</si>
  <si>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</si>
  <si>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</si>
  <si>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</si>
  <si>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</si>
  <si>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</si>
  <si>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</si>
  <si>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</si>
  <si>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</si>
  <si>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</si>
  <si>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</si>
  <si>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</si>
  <si>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</si>
  <si>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</si>
  <si>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</si>
  <si>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</si>
  <si>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</si>
  <si>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</si>
  <si>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</si>
  <si>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</si>
  <si>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</si>
  <si>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</si>
  <si>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</si>
  <si>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</si>
  <si>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</si>
  <si>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</si>
  <si>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</si>
  <si>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</si>
  <si>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</si>
  <si>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</si>
  <si>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</si>
  <si>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</si>
  <si>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</si>
  <si>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</si>
  <si>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</si>
  <si>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</si>
  <si>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</si>
  <si>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</si>
  <si>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</si>
  <si>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</si>
  <si>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</si>
  <si>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</si>
  <si>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</si>
  <si>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</si>
  <si>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</si>
  <si>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</si>
  <si>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</si>
  <si>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</si>
  <si>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</si>
  <si>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</si>
  <si>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</si>
  <si>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</si>
  <si>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</si>
  <si>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</si>
  <si>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</si>
  <si>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</si>
  <si>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</si>
  <si>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</si>
  <si>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</si>
  <si>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</si>
  <si>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</si>
  <si>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</si>
  <si>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</si>
  <si>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</si>
  <si>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</si>
  <si>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</si>
  <si>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</si>
  <si>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</si>
  <si>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</si>
  <si>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</si>
  <si>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</si>
  <si>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</si>
  <si>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</si>
  <si>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</si>
  <si>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</si>
  <si>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</si>
  <si>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</si>
  <si>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</si>
  <si>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</si>
  <si>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</si>
  <si>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</si>
  <si>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</si>
  <si>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</si>
  <si>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</si>
  <si>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</si>
  <si>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</si>
  <si>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</si>
  <si>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</si>
  <si>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</si>
  <si>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</si>
  <si>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</si>
  <si>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</si>
  <si>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</si>
  <si>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</si>
  <si>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</si>
  <si>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</si>
  <si>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</si>
  <si>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</si>
  <si>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</si>
  <si>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</si>
  <si>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</si>
  <si>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</si>
  <si>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</si>
  <si>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</si>
  <si>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</si>
  <si>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</si>
  <si>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</si>
  <si>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</si>
  <si>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</si>
  <si>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</si>
  <si>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</si>
  <si>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</si>
  <si>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</si>
  <si>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</si>
  <si>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</si>
  <si>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</si>
  <si>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</si>
  <si>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</si>
  <si>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</si>
  <si>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</si>
  <si>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</si>
  <si>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</si>
  <si>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</si>
  <si>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</si>
  <si>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</si>
  <si>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</si>
  <si>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</si>
  <si>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</si>
  <si>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</si>
  <si>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</si>
  <si>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</si>
  <si>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</si>
  <si>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</si>
  <si>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</si>
  <si>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</si>
  <si>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</si>
  <si>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</si>
  <si>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</si>
  <si>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</si>
  <si>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</si>
  <si>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</si>
  <si>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</si>
  <si>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</si>
  <si>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</si>
  <si>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</si>
  <si>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</si>
  <si>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</si>
  <si>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</si>
  <si>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</si>
  <si>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</si>
  <si>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</si>
  <si>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</si>
  <si>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</si>
  <si>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</si>
  <si>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</si>
  <si>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</si>
  <si>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</si>
  <si>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</si>
  <si>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</si>
  <si>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</si>
  <si>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</si>
  <si>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</si>
  <si>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</si>
  <si>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</si>
  <si>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</si>
  <si>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</si>
  <si>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</si>
  <si>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</si>
  <si>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</si>
  <si>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</si>
  <si>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</si>
  <si>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</si>
  <si>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</si>
  <si>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</si>
  <si>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</si>
  <si>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</si>
  <si>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</si>
  <si>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</si>
  <si>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</si>
  <si>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</si>
  <si>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</si>
  <si>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</si>
  <si>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</si>
  <si>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</si>
  <si>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</si>
  <si>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</si>
  <si>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</si>
  <si>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</si>
  <si>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</si>
  <si>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</si>
  <si>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</si>
  <si>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</si>
  <si>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</si>
  <si>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</si>
  <si>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</si>
  <si>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</si>
  <si>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</si>
  <si>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</si>
  <si>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</si>
  <si>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</si>
  <si>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</si>
  <si>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</si>
  <si>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</si>
  <si>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</si>
  <si>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</si>
  <si>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</si>
  <si>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</si>
  <si>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</si>
  <si>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</si>
  <si>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</si>
  <si>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</si>
  <si>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</si>
  <si>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</si>
  <si>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</si>
  <si>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</si>
  <si>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</si>
  <si>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</si>
  <si>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</si>
  <si>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</si>
  <si>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</si>
  <si>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</si>
  <si>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</si>
  <si>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</si>
  <si>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</si>
  <si>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</si>
  <si>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</si>
  <si>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</si>
  <si>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</si>
  <si>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</si>
  <si>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</si>
  <si>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</si>
  <si>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</si>
  <si>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</si>
  <si>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</si>
  <si>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</si>
  <si>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</si>
  <si>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</si>
  <si>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</si>
  <si>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</si>
  <si>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</si>
  <si>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</si>
  <si>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</si>
  <si>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</si>
  <si>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</si>
  <si>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</si>
  <si>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</si>
  <si>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</si>
  <si>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</si>
  <si>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</si>
  <si>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</si>
  <si>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</si>
  <si>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</si>
  <si>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</si>
  <si>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</si>
  <si>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</si>
  <si>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</si>
  <si>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</si>
  <si>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</si>
  <si>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</si>
  <si>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</si>
  <si>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</si>
  <si>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</si>
  <si>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</si>
  <si>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</si>
  <si>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</si>
  <si>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</si>
  <si>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</si>
  <si>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</si>
  <si>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</si>
  <si>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</si>
  <si>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</si>
  <si>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</si>
  <si>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</si>
  <si>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</si>
  <si>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</si>
  <si>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</si>
  <si>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</si>
  <si>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</si>
  <si>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</si>
  <si>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</si>
  <si>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</si>
  <si>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</si>
  <si>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</si>
  <si>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</si>
  <si>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</si>
  <si>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</si>
  <si>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</si>
  <si>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</si>
  <si>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</si>
  <si>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</si>
  <si>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</si>
  <si>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</si>
  <si>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</si>
  <si>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</si>
  <si>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</si>
  <si>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</si>
  <si>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</si>
  <si>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</si>
  <si>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</si>
  <si>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</si>
  <si>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</si>
  <si>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</si>
  <si>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</si>
  <si>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</si>
  <si>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</si>
  <si>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</si>
  <si>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</si>
  <si>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</si>
  <si>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</si>
  <si>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</si>
  <si>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</si>
  <si>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</si>
  <si>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</si>
  <si>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</si>
  <si>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</si>
  <si>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</si>
  <si>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</si>
  <si>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</si>
  <si>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</si>
  <si>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</si>
  <si>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</si>
  <si>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</si>
  <si>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</si>
  <si>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</si>
  <si>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</si>
  <si>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</si>
  <si>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</si>
  <si>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</si>
  <si>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</si>
  <si>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</si>
  <si>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</si>
  <si>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</si>
  <si>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</si>
  <si>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</si>
  <si>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</si>
  <si>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</si>
  <si>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</si>
  <si>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</si>
  <si>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</si>
  <si>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</si>
  <si>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</si>
  <si>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</si>
  <si>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</si>
  <si>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</si>
  <si>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</si>
  <si>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</si>
  <si>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</si>
  <si>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</si>
  <si>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</si>
  <si>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</si>
  <si>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</si>
  <si>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</si>
  <si>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</si>
  <si>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</si>
  <si>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</si>
  <si>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</si>
  <si>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</si>
  <si>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</si>
  <si>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</si>
  <si>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</si>
  <si>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</si>
  <si>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</si>
  <si>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</si>
  <si>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</si>
  <si>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</si>
  <si>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</si>
  <si>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</si>
  <si>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</si>
  <si>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</si>
  <si>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</si>
  <si>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</si>
  <si>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</si>
  <si>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</si>
  <si>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</si>
  <si>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</si>
  <si>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</si>
  <si>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</si>
  <si>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</si>
  <si>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</si>
  <si>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</si>
  <si>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</si>
  <si>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</si>
  <si>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</si>
  <si>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</si>
  <si>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</si>
  <si>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</si>
  <si>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</si>
  <si>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</si>
  <si>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</si>
  <si>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</si>
  <si>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</si>
  <si>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</si>
  <si>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</si>
  <si>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</si>
  <si>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</si>
  <si>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</si>
  <si>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</si>
  <si>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</si>
  <si>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</si>
  <si>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</si>
  <si>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</si>
  <si>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</si>
  <si>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</si>
  <si>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</si>
  <si>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</si>
  <si>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</si>
  <si>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</si>
  <si>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</si>
  <si>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</si>
  <si>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</si>
  <si>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</si>
  <si>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</si>
  <si>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</si>
  <si>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</si>
  <si>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</si>
  <si>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</si>
  <si>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</si>
  <si>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</si>
  <si>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</si>
  <si>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</si>
  <si>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</si>
  <si>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</si>
  <si>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</si>
  <si>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</si>
  <si>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</si>
  <si>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</si>
  <si>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</si>
  <si>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</si>
  <si>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</si>
  <si>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</si>
  <si>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</si>
  <si>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</si>
  <si>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</si>
  <si>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</si>
  <si>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</si>
  <si>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</si>
  <si>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</si>
  <si>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</si>
  <si>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</si>
  <si>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</si>
  <si>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</si>
  <si>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</si>
  <si>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</si>
  <si>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</si>
  <si>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</si>
  <si>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</si>
  <si>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</si>
  <si>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</si>
  <si>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</si>
  <si>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</si>
  <si>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</si>
  <si>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</si>
  <si>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</si>
  <si>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</si>
  <si>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</si>
  <si>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</si>
  <si>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</si>
  <si>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</si>
  <si>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</si>
  <si>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</si>
  <si>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</si>
  <si>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</si>
  <si>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</si>
  <si>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</si>
  <si>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</si>
  <si>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</si>
  <si>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</si>
  <si>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</si>
  <si>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</si>
  <si>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</si>
  <si>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</si>
  <si>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</si>
  <si>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</si>
  <si>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</si>
  <si>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</si>
  <si>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</si>
  <si>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</si>
  <si>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</si>
  <si>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</si>
  <si>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</si>
  <si>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</si>
  <si>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</si>
  <si>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</si>
  <si>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</si>
  <si>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</si>
  <si>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</si>
  <si>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</si>
  <si>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</si>
  <si>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</si>
  <si>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</si>
  <si>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</si>
  <si>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</si>
  <si>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</si>
  <si>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</si>
  <si>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</si>
  <si>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</si>
  <si>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</si>
  <si>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</si>
  <si>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</si>
  <si>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</si>
  <si>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</si>
  <si>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</si>
  <si>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</si>
  <si>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</si>
  <si>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</si>
  <si>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</si>
  <si>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</si>
  <si>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</si>
  <si>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</si>
  <si>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</si>
  <si>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</si>
  <si>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</si>
  <si>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</si>
  <si>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</si>
  <si>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</si>
  <si>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</si>
  <si>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</si>
  <si>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</si>
  <si>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</si>
  <si>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</si>
  <si>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</si>
  <si>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</si>
  <si>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</si>
  <si>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</si>
  <si>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</si>
  <si>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</si>
  <si>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</si>
  <si>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</si>
  <si>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</si>
  <si>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</si>
  <si>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</si>
  <si>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</si>
  <si>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</si>
  <si>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</si>
  <si>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</si>
  <si>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</si>
  <si>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</si>
  <si>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</si>
  <si>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</si>
  <si>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</si>
  <si>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</si>
  <si>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</si>
  <si>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</si>
  <si>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</si>
  <si>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</si>
  <si>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</si>
  <si>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</si>
  <si>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</si>
  <si>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</si>
  <si>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</si>
  <si>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</si>
  <si>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</si>
  <si>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</si>
  <si>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</si>
  <si>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</si>
  <si>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</si>
  <si>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</si>
  <si>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</si>
  <si>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</si>
  <si>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</si>
  <si>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</si>
  <si>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</si>
  <si>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</si>
  <si>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</si>
  <si>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</si>
  <si>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</si>
  <si>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</si>
  <si>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</si>
  <si>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</si>
  <si>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</si>
  <si>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</si>
  <si>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</si>
  <si>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</si>
  <si>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</si>
  <si>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</si>
  <si>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</si>
  <si>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</si>
  <si>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</si>
  <si>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</si>
  <si>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</si>
  <si>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</si>
  <si>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</si>
  <si>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</si>
  <si>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</si>
  <si>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</si>
  <si>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</si>
  <si>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</si>
  <si>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</si>
  <si>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</si>
  <si>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</si>
  <si>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</si>
  <si>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</si>
  <si>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</si>
  <si>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</si>
  <si>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</si>
  <si>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</si>
  <si>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</si>
  <si>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</si>
  <si>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</si>
  <si>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</si>
  <si>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</si>
  <si>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</si>
  <si>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</si>
  <si>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</si>
  <si>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</si>
  <si>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</si>
  <si>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</si>
  <si>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</si>
  <si>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</si>
  <si>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</si>
  <si>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</si>
  <si>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</si>
  <si>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</si>
  <si>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</si>
  <si>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</si>
  <si>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</si>
  <si>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</si>
  <si>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</si>
  <si>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</si>
  <si>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</si>
  <si>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</si>
  <si>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</si>
  <si>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</si>
  <si>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</si>
  <si>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</si>
  <si>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</si>
  <si>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</si>
  <si>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</si>
  <si>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</si>
  <si>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</si>
  <si>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</si>
  <si>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</si>
  <si>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</si>
  <si>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</si>
  <si>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</si>
  <si>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</si>
  <si>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</si>
  <si>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</si>
  <si>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</si>
  <si>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</si>
  <si>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</si>
  <si>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</si>
  <si>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</si>
  <si>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</si>
  <si>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</si>
  <si>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</si>
  <si>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</si>
  <si>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</si>
  <si>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</si>
  <si>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</si>
  <si>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</si>
  <si>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</si>
  <si>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</si>
  <si>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</si>
  <si>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</si>
  <si>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</si>
  <si>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</si>
  <si>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</si>
  <si>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</si>
  <si>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</si>
  <si>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</si>
  <si>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</si>
  <si>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</si>
  <si>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</si>
  <si>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</si>
  <si>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</si>
  <si>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</si>
  <si>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</si>
  <si>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</si>
  <si>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</si>
  <si>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</si>
  <si>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</si>
  <si>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</si>
  <si>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</si>
  <si>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</si>
  <si>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</si>
  <si>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</si>
  <si>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</si>
  <si>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</si>
  <si>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</si>
  <si>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</si>
  <si>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</si>
  <si>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</si>
  <si>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</si>
  <si>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</si>
  <si>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</si>
  <si>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</si>
  <si>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</si>
  <si>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</si>
  <si>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</si>
  <si>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</si>
  <si>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</si>
  <si>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</si>
  <si>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</si>
  <si>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</si>
  <si>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</si>
  <si>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</si>
  <si>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</si>
  <si>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</si>
  <si>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</si>
  <si>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</si>
  <si>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</si>
  <si>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</si>
  <si>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</si>
  <si>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</si>
  <si>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</si>
  <si>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</si>
  <si>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</si>
  <si>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</si>
  <si>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</si>
  <si>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</si>
  <si>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</si>
  <si>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</si>
  <si>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</si>
  <si>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</si>
  <si>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</si>
  <si>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</si>
  <si>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</si>
  <si>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</si>
  <si>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</si>
  <si>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</si>
  <si>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</si>
  <si>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</si>
  <si>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</si>
  <si>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</si>
  <si>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</si>
  <si>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</si>
  <si>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</si>
  <si>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</si>
  <si>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</si>
  <si>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</si>
  <si>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</si>
  <si>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</si>
  <si>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</si>
  <si>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</si>
  <si>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</si>
  <si>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</si>
  <si>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</si>
  <si>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</si>
  <si>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</si>
  <si>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</si>
  <si>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</si>
  <si>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</si>
  <si>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</si>
  <si>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</si>
  <si>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</si>
  <si>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</si>
  <si>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</si>
  <si>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</si>
  <si>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</si>
  <si>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</si>
  <si>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</si>
  <si>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</si>
  <si>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</si>
  <si>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</si>
  <si>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</si>
  <si>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</si>
  <si>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</si>
  <si>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</si>
  <si>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</si>
  <si>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</si>
  <si>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</si>
  <si>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</si>
  <si>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</si>
  <si>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</si>
  <si>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</si>
  <si>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</si>
  <si>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</si>
  <si>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</si>
  <si>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</si>
  <si>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</si>
  <si>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</si>
  <si>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</si>
  <si>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</si>
  <si>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</si>
  <si>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</si>
  <si>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</si>
  <si>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</si>
  <si>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</si>
  <si>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</si>
  <si>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</si>
  <si>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</si>
  <si>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</si>
  <si>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</si>
  <si>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</si>
  <si>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</si>
  <si>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</si>
  <si>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</si>
  <si>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</si>
  <si>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</si>
  <si>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</si>
  <si>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</si>
  <si>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</si>
  <si>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</si>
  <si>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</si>
  <si>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</si>
  <si>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</si>
  <si>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</si>
  <si>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</si>
  <si>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</si>
  <si>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</si>
  <si>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</si>
  <si>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</si>
  <si>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</si>
  <si>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</si>
  <si>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</si>
  <si>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</si>
  <si>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</si>
  <si>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</si>
  <si>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</si>
  <si>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</si>
  <si>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</si>
  <si>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</si>
  <si>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</si>
  <si>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</si>
  <si>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</si>
  <si>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</si>
  <si>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</si>
  <si>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</si>
  <si>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</si>
  <si>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</si>
  <si>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</si>
  <si>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</si>
  <si>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</si>
  <si>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</si>
  <si>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</si>
  <si>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</si>
  <si>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</si>
  <si>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</si>
  <si>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</si>
  <si>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</si>
  <si>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</si>
  <si>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</si>
  <si>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</si>
  <si>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</si>
  <si>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</si>
  <si>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</si>
  <si>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</si>
  <si>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</si>
  <si>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</si>
  <si>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</si>
  <si>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</si>
  <si>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</si>
  <si>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</si>
  <si>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</si>
  <si>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</si>
  <si>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</si>
  <si>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</si>
  <si>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</si>
  <si>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</si>
  <si>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</si>
  <si>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</si>
  <si>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</si>
  <si>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</si>
  <si>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</si>
  <si>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</si>
  <si>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</si>
  <si>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</si>
  <si>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</si>
  <si>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</si>
  <si>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</si>
  <si>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</si>
  <si>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</si>
  <si>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</si>
  <si>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</si>
  <si>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</si>
  <si>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</si>
  <si>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</si>
  <si>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</si>
  <si>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</si>
  <si>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</si>
  <si>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</si>
  <si>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</si>
  <si>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</si>
  <si>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</si>
  <si>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</si>
  <si>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</si>
  <si>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</si>
  <si>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</si>
  <si>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</si>
  <si>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</si>
  <si>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</si>
  <si>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</si>
  <si>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</si>
  <si>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</si>
  <si>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</si>
  <si>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</si>
  <si>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</si>
  <si>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</si>
  <si>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</si>
  <si>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</si>
  <si>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</si>
  <si>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</si>
  <si>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</si>
  <si>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</si>
  <si>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</si>
  <si>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</si>
  <si>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</si>
  <si>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</si>
  <si>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</si>
  <si>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</si>
  <si>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</si>
  <si>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</si>
  <si>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</si>
  <si>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</si>
  <si>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</si>
  <si>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</si>
  <si>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</si>
  <si>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</si>
  <si>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</si>
  <si>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</si>
  <si>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</si>
  <si>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</si>
  <si>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</si>
  <si>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</si>
  <si>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</si>
  <si>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</si>
  <si>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</si>
  <si>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</si>
  <si>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</si>
  <si>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</si>
  <si>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</si>
  <si>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</si>
  <si>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</si>
  <si>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</si>
  <si>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</si>
  <si>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</si>
  <si>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</si>
  <si>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</si>
  <si>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</si>
  <si>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</si>
  <si>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</si>
  <si>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</si>
  <si>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</si>
  <si>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</si>
  <si>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</si>
  <si>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</si>
  <si>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</si>
  <si>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</si>
  <si>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</si>
  <si>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</si>
  <si>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</si>
  <si>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</si>
  <si>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</si>
  <si>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</si>
  <si>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</si>
  <si>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</si>
  <si>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</si>
  <si>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</si>
  <si>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</si>
  <si>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</si>
  <si>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</si>
  <si>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</si>
  <si>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</si>
  <si>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</si>
  <si>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</si>
  <si>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</si>
  <si>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</si>
  <si>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</si>
  <si>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</si>
  <si>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</si>
  <si>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</si>
  <si>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</si>
  <si>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</si>
  <si>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</si>
  <si>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</si>
  <si>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</si>
  <si>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</si>
  <si>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</si>
  <si>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</si>
  <si>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</si>
  <si>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</si>
  <si>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</si>
  <si>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</si>
  <si>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</si>
  <si>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</si>
  <si>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</si>
  <si>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</si>
  <si>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</si>
  <si>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</si>
  <si>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</si>
  <si>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</si>
  <si>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</si>
  <si>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</si>
  <si>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</si>
  <si>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</si>
  <si>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</si>
  <si>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</si>
  <si>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</si>
  <si>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</si>
  <si>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</si>
  <si>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</si>
  <si>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</si>
  <si>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</si>
  <si>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</si>
  <si>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</si>
  <si>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</si>
  <si>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</si>
  <si>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</si>
  <si>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</si>
  <si>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</si>
  <si>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</si>
  <si>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</si>
  <si>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</si>
  <si>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</si>
  <si>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</si>
  <si>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</si>
  <si>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</si>
  <si>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</si>
  <si>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</si>
  <si>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</si>
  <si>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</si>
  <si>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</si>
  <si>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</si>
  <si>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</si>
  <si>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</si>
  <si>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</si>
  <si>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</si>
  <si>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</si>
  <si>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</si>
  <si>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</si>
  <si>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</si>
  <si>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</si>
  <si>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</si>
  <si>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</si>
  <si>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</si>
  <si>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</si>
  <si>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</si>
  <si>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</si>
  <si>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</si>
  <si>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</si>
  <si>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</si>
  <si>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</si>
  <si>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</si>
  <si>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</si>
  <si>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</si>
  <si>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</si>
  <si>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</si>
  <si>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</si>
  <si>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</si>
  <si>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</si>
  <si>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</si>
  <si>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</si>
  <si>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</si>
  <si>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</si>
  <si>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</si>
  <si>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</si>
  <si>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</si>
  <si>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</si>
  <si>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</si>
  <si>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</si>
  <si>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</si>
  <si>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</si>
  <si>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</si>
  <si>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</si>
  <si>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</si>
  <si>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</si>
  <si>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</si>
  <si>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</si>
  <si>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</si>
  <si>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</si>
  <si>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</si>
  <si>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</si>
  <si>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</si>
  <si>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</si>
  <si>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</si>
  <si>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</si>
  <si>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</si>
  <si>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</si>
  <si>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</si>
  <si>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</si>
  <si>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</si>
  <si>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</si>
  <si>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</si>
  <si>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</si>
  <si>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</si>
  <si>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</si>
  <si>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</si>
  <si>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</si>
  <si>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</si>
  <si>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</si>
  <si>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</si>
  <si>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</si>
  <si>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</si>
  <si>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</si>
  <si>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</si>
  <si>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</si>
  <si>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</si>
  <si>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</si>
  <si>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</si>
  <si>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</si>
  <si>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</si>
  <si>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</si>
  <si>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</si>
  <si>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</si>
  <si>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</si>
  <si>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</si>
  <si>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</si>
  <si>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</si>
  <si>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</si>
  <si>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</si>
  <si>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</si>
  <si>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</si>
  <si>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</si>
  <si>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</si>
  <si>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</si>
  <si>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</si>
  <si>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</si>
  <si>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</si>
  <si>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</si>
  <si>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</si>
  <si>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</si>
  <si>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</si>
  <si>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</si>
  <si>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</si>
  <si>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</si>
  <si>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</si>
  <si>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</si>
  <si>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</si>
  <si>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</si>
  <si>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</si>
  <si>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</si>
  <si>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</si>
  <si>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</si>
  <si>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</si>
  <si>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</si>
  <si>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</si>
  <si>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</si>
  <si>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</si>
  <si>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</si>
  <si>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</si>
  <si>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</si>
  <si>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</si>
  <si>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</si>
  <si>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</si>
  <si>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</si>
  <si>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</si>
  <si>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</si>
  <si>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</si>
  <si>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</si>
  <si>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</si>
  <si>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</si>
  <si>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</si>
  <si>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</si>
  <si>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</si>
  <si>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</si>
  <si>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</si>
  <si>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</si>
  <si>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</si>
  <si>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</si>
  <si>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</si>
  <si>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</si>
  <si>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</si>
  <si>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</si>
  <si>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</si>
  <si>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</si>
  <si>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</si>
  <si>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</si>
  <si>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</si>
  <si>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</si>
  <si>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</si>
  <si>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</si>
  <si>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</si>
  <si>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</si>
  <si>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</si>
  <si>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</si>
  <si>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</si>
  <si>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</si>
  <si>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</si>
  <si>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</si>
  <si>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</si>
  <si>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</si>
  <si>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</si>
  <si>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</si>
  <si>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</si>
  <si>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</si>
  <si>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</si>
  <si>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</si>
  <si>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</si>
  <si>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</si>
  <si>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</si>
  <si>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</si>
  <si>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</si>
  <si>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</si>
  <si>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</si>
  <si>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</si>
  <si>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</si>
  <si>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</si>
  <si>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</si>
  <si>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</si>
  <si>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</si>
  <si>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</si>
  <si>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</si>
  <si>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</si>
  <si>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</si>
  <si>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</si>
  <si>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</si>
  <si>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</si>
  <si>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</si>
  <si>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</si>
  <si>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</si>
  <si>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</si>
  <si>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</si>
  <si>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</si>
  <si>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</si>
  <si>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</si>
  <si>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</si>
  <si>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</si>
  <si>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</si>
  <si>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</si>
  <si>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</si>
  <si>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</si>
  <si>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</si>
  <si>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</si>
  <si>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</si>
  <si>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</si>
  <si>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</si>
  <si>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</si>
  <si>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</si>
  <si>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</si>
  <si>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</si>
  <si>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</si>
  <si>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</si>
  <si>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</si>
  <si>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</si>
  <si>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</si>
  <si>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</si>
  <si>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</si>
  <si>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</si>
  <si>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</si>
  <si>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</si>
  <si>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</si>
  <si>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</si>
  <si>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</si>
  <si>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</si>
  <si>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</si>
  <si>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</si>
  <si>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</si>
  <si>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</si>
  <si>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</si>
  <si>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</si>
  <si>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</si>
  <si>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</si>
  <si>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</si>
  <si>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</si>
  <si>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</si>
  <si>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</si>
  <si>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</si>
  <si>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</si>
  <si>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</si>
  <si>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</si>
  <si>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</si>
  <si>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</si>
  <si>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</si>
  <si>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</si>
  <si>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</si>
  <si>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</si>
  <si>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</si>
  <si>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</si>
  <si>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</si>
  <si>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</si>
  <si>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</si>
  <si>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</si>
  <si>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</si>
  <si>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</si>
  <si>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</si>
  <si>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</si>
  <si>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</si>
  <si>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</si>
  <si>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</si>
  <si>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</si>
  <si>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</si>
  <si>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</si>
  <si>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</si>
  <si>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</si>
  <si>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</si>
  <si>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</si>
  <si>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</si>
  <si>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</si>
  <si>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</si>
  <si>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</si>
  <si>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</si>
  <si>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</si>
  <si>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</si>
  <si>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</si>
  <si>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</si>
  <si>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</si>
  <si>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</si>
  <si>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</si>
  <si>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</si>
  <si>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</si>
  <si>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</si>
  <si>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</si>
  <si>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</si>
  <si>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</si>
  <si>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</si>
  <si>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</si>
  <si>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</si>
  <si>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</si>
  <si>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</si>
  <si>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</si>
  <si>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</si>
  <si>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</si>
  <si>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</si>
  <si>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</si>
  <si>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</si>
  <si>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</si>
  <si>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</si>
  <si>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</si>
  <si>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</si>
  <si>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</si>
  <si>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</si>
  <si>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</si>
  <si>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</si>
  <si>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</si>
  <si>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</si>
  <si>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</si>
  <si>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</si>
  <si>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</si>
  <si>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</si>
  <si>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</si>
  <si>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</si>
  <si>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</si>
  <si>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</si>
  <si>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</si>
  <si>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</si>
  <si>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</si>
  <si>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</si>
  <si>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</si>
  <si>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</si>
  <si>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</si>
  <si>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</si>
  <si>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</si>
  <si>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</si>
  <si>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</si>
  <si>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</si>
  <si>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</si>
  <si>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</si>
  <si>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</si>
  <si>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</si>
  <si>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</si>
  <si>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</si>
  <si>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</si>
  <si>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</si>
  <si>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</si>
  <si>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</si>
  <si>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</si>
  <si>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</si>
  <si>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</si>
  <si>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</si>
  <si>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</si>
  <si>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</si>
  <si>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</si>
  <si>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</si>
  <si>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</si>
  <si>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</si>
  <si>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</si>
  <si>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</si>
  <si>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</si>
  <si>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</si>
  <si>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</si>
  <si>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</si>
  <si>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</si>
  <si>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</si>
  <si>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</si>
  <si>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</si>
  <si>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</si>
  <si>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</si>
  <si>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</si>
  <si>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</si>
  <si>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</si>
  <si>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</si>
  <si>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</si>
  <si>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</si>
  <si>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</si>
  <si>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</si>
  <si>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</si>
  <si>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</si>
  <si>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</si>
  <si>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</si>
  <si>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</si>
  <si>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</si>
  <si>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</si>
  <si>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</si>
  <si>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</si>
  <si>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</si>
  <si>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</si>
  <si>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</si>
  <si>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</si>
  <si>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</si>
  <si>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</si>
  <si>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</si>
  <si>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</si>
  <si>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</si>
  <si>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</si>
  <si>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</si>
  <si>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</si>
  <si>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</si>
  <si>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</si>
  <si>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</si>
  <si>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</si>
  <si>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</si>
  <si>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</si>
  <si>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</si>
  <si>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</si>
  <si>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</si>
  <si>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</si>
  <si>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</si>
  <si>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</si>
  <si>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</si>
  <si>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</si>
  <si>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</si>
  <si>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</si>
  <si>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</si>
  <si>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</si>
  <si>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</si>
  <si>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</si>
  <si>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</si>
  <si>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</si>
  <si>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</si>
  <si>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</si>
  <si>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</si>
  <si>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</si>
  <si>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</si>
  <si>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</si>
  <si>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</si>
  <si>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</si>
  <si>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</si>
  <si>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</si>
  <si>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</si>
  <si>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</si>
  <si>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</si>
  <si>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</si>
  <si>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</si>
  <si>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</si>
  <si>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</si>
  <si>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</si>
  <si>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</si>
  <si>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</si>
  <si>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</si>
  <si>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</si>
  <si>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</si>
  <si>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</si>
  <si>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</si>
  <si>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</si>
  <si>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</si>
  <si>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</si>
  <si>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</si>
  <si>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</si>
  <si>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</si>
  <si>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</si>
  <si>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</si>
  <si>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</si>
  <si>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</si>
  <si>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</si>
  <si>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</si>
  <si>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</si>
  <si>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</si>
  <si>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</si>
  <si>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</si>
  <si>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</si>
  <si>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</si>
  <si>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</si>
  <si>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</si>
  <si>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</si>
  <si>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</si>
  <si>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</si>
  <si>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</si>
  <si>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</si>
  <si>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</si>
  <si>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</si>
  <si>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</si>
  <si>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</si>
  <si>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</si>
  <si>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</si>
  <si>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</si>
  <si>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</si>
  <si>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</si>
  <si>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</si>
  <si>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</si>
  <si>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</si>
  <si>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</si>
  <si>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</si>
  <si>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</si>
  <si>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</si>
  <si>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</si>
  <si>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</si>
  <si>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</si>
  <si>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</si>
  <si>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</si>
  <si>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</si>
  <si>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</si>
  <si>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</si>
  <si>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</si>
  <si>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</si>
  <si>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</si>
  <si>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</si>
  <si>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</si>
  <si>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</si>
  <si>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</si>
  <si>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</si>
  <si>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</si>
  <si>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</si>
  <si>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</si>
  <si>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</si>
  <si>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</si>
  <si>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</si>
  <si>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</si>
  <si>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</si>
  <si>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</si>
  <si>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</si>
  <si>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</si>
  <si>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</si>
  <si>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</si>
  <si>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</si>
  <si>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</si>
  <si>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</si>
  <si>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</si>
  <si>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</si>
  <si>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</si>
  <si>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</si>
  <si>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</si>
  <si>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</si>
  <si>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</si>
  <si>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</si>
  <si>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</si>
  <si>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</si>
  <si>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</si>
  <si>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</si>
  <si>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</si>
  <si>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</si>
  <si>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</si>
  <si>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</si>
  <si>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</si>
  <si>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</si>
  <si>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</si>
  <si>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</si>
  <si>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</si>
  <si>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</si>
  <si>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</si>
  <si>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</si>
  <si>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</si>
  <si>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</si>
  <si>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</si>
  <si>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</si>
  <si>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</si>
  <si>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</si>
  <si>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</si>
  <si>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</si>
  <si>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</si>
  <si>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</si>
  <si>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</si>
  <si>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</si>
  <si>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</si>
  <si>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</si>
  <si>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</si>
  <si>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</si>
  <si>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</si>
  <si>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</si>
  <si>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</si>
  <si>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</si>
  <si>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</si>
  <si>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</si>
  <si>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</si>
  <si>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</si>
  <si>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</si>
  <si>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</si>
  <si>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</si>
  <si>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</si>
  <si>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</si>
  <si>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</si>
  <si>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</si>
  <si>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</si>
  <si>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</si>
  <si>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</si>
  <si>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</si>
  <si>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</si>
  <si>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</si>
  <si>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</si>
  <si>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</si>
  <si>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</si>
  <si>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</si>
  <si>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</si>
  <si>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</si>
  <si>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</si>
  <si>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</si>
  <si>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</si>
  <si>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</si>
  <si>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</si>
  <si>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</si>
  <si>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</si>
  <si>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</si>
  <si>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</si>
  <si>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</si>
  <si>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</si>
  <si>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</si>
  <si>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</si>
  <si>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</si>
  <si>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</si>
  <si>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</si>
  <si>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</si>
  <si>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</si>
  <si>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</si>
  <si>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</si>
  <si>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</si>
  <si>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</si>
  <si>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</si>
  <si>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</si>
  <si>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</si>
  <si>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</si>
  <si>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</si>
  <si>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</si>
  <si>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</si>
  <si>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</si>
  <si>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</si>
  <si>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</si>
  <si>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</si>
  <si>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</si>
  <si>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</si>
  <si>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</si>
  <si>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</si>
  <si>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</si>
  <si>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</si>
  <si>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</si>
  <si>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</si>
  <si>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</si>
  <si>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</si>
  <si>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</si>
  <si>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</si>
  <si>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</si>
  <si>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</si>
  <si>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</si>
  <si>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</si>
  <si>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</si>
  <si>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</si>
  <si>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</si>
  <si>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</si>
  <si>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</si>
  <si>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</si>
  <si>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</si>
  <si>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</si>
  <si>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</si>
  <si>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</si>
  <si>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</si>
  <si>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</si>
  <si>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</si>
  <si>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</si>
  <si>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</si>
  <si>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</si>
  <si>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</si>
  <si>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</si>
  <si>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</si>
  <si>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</si>
  <si>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</si>
  <si>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</si>
  <si>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</si>
  <si>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</si>
  <si>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</si>
  <si>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</si>
  <si>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</si>
  <si>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</si>
  <si>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</si>
  <si>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</si>
  <si>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</si>
  <si>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</si>
  <si>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</si>
  <si>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</si>
  <si>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</si>
  <si>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</si>
  <si>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</si>
  <si>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</si>
  <si>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</si>
  <si>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</si>
  <si>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</si>
  <si>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</si>
  <si>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</si>
  <si>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</si>
  <si>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</si>
  <si>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</si>
  <si>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</si>
  <si>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</si>
  <si>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</si>
  <si>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</si>
  <si>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</si>
  <si>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</si>
  <si>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</si>
  <si>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</si>
  <si>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</si>
  <si>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</si>
  <si>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</si>
  <si>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</si>
  <si>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</si>
  <si>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</si>
  <si>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</si>
  <si>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</si>
  <si>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</si>
  <si>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</si>
  <si>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</si>
  <si>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</si>
  <si>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</si>
  <si>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</si>
  <si>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</si>
  <si>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</si>
  <si>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</si>
  <si>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</si>
  <si>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</si>
  <si>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</si>
  <si>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</si>
  <si>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</si>
  <si>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</si>
  <si>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</si>
  <si>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</si>
  <si>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</si>
  <si>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</si>
  <si>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</si>
  <si>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</si>
  <si>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</si>
  <si>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</si>
  <si>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</si>
  <si>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</si>
  <si>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</si>
  <si>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</si>
  <si>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</si>
  <si>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</si>
  <si>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</si>
  <si>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</si>
  <si>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</si>
  <si>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</si>
  <si>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</si>
  <si>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</si>
  <si>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</si>
  <si>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</si>
  <si>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</si>
  <si>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</si>
  <si>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</si>
  <si>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</si>
  <si>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</si>
  <si>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</si>
  <si>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</si>
  <si>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</si>
  <si>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</si>
  <si>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</si>
  <si>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</si>
  <si>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</si>
  <si>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</si>
  <si>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</si>
  <si>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</si>
  <si>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</si>
  <si>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</si>
  <si>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</si>
  <si>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</si>
  <si>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</si>
  <si>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</si>
  <si>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</si>
  <si>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</si>
  <si>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</si>
  <si>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</si>
  <si>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</si>
  <si>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</si>
  <si>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</si>
  <si>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</si>
  <si>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</si>
  <si>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</si>
  <si>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</si>
  <si>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</si>
  <si>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</si>
  <si>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</si>
  <si>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</si>
  <si>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</si>
  <si>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</si>
  <si>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</si>
  <si>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</si>
  <si>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</si>
  <si>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</si>
  <si>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</si>
  <si>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</si>
  <si>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</si>
  <si>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</si>
  <si>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</si>
  <si>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</si>
  <si>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</si>
  <si>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</si>
  <si>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</si>
  <si>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</si>
  <si>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</si>
  <si>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</si>
  <si>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</si>
  <si>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</si>
  <si>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</si>
  <si>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</si>
  <si>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</si>
  <si>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</si>
  <si>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</si>
  <si>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</si>
  <si>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</si>
  <si>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</si>
  <si>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</si>
  <si>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</si>
  <si>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</si>
  <si>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</si>
  <si>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</si>
  <si>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</si>
  <si>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</si>
  <si>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</si>
  <si>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</si>
  <si>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</si>
  <si>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</si>
  <si>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</si>
  <si>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</si>
  <si>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</si>
  <si>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</si>
  <si>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</si>
  <si>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</si>
  <si>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</si>
  <si>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</si>
  <si>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</si>
  <si>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</si>
  <si>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</si>
  <si>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</si>
  <si>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</si>
  <si>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</si>
  <si>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</si>
  <si>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</si>
  <si>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</si>
  <si>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</si>
  <si>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</si>
  <si>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</si>
  <si>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</si>
  <si>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</si>
  <si>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</si>
  <si>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</si>
  <si>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</si>
  <si>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</si>
  <si>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</si>
  <si>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</si>
  <si>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</si>
  <si>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</si>
  <si>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</si>
  <si>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</si>
  <si>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</si>
  <si>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</si>
  <si>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</si>
  <si>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</si>
  <si>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</si>
  <si>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</si>
  <si>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</si>
  <si>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</si>
  <si>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</si>
  <si>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</si>
  <si>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</si>
  <si>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</si>
  <si>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</si>
  <si>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</si>
  <si>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</si>
  <si>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</si>
  <si>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</si>
  <si>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</si>
  <si>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</si>
  <si>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</si>
  <si>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</si>
  <si>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</si>
  <si>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</si>
  <si>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</si>
  <si>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</si>
  <si>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</si>
  <si>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</si>
  <si>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</si>
  <si>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</si>
  <si>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</si>
  <si>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</si>
  <si>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</si>
  <si>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</si>
  <si>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</si>
  <si>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</si>
  <si>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</si>
  <si>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</si>
  <si>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</si>
  <si>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</si>
  <si>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</si>
  <si>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</si>
  <si>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</si>
  <si>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</si>
  <si>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</si>
  <si>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</si>
  <si>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</si>
  <si>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</si>
  <si>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</si>
  <si>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</si>
  <si>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</si>
  <si>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</si>
  <si>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</si>
  <si>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</si>
  <si>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</si>
  <si>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</si>
  <si>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</si>
  <si>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</si>
  <si>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</si>
  <si>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</si>
  <si>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</si>
  <si>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</si>
  <si>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</si>
  <si>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</si>
  <si>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</si>
  <si>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</si>
  <si>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</si>
  <si>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</si>
  <si>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</si>
  <si>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</si>
  <si>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</si>
  <si>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</si>
  <si>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</si>
  <si>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</si>
  <si>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</si>
  <si>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</si>
  <si>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</si>
  <si>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</si>
  <si>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</si>
  <si>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</si>
  <si>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</si>
  <si>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</si>
  <si>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</si>
  <si>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</si>
  <si>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</si>
  <si>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</si>
  <si>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</si>
  <si>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</si>
  <si>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</si>
  <si>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</si>
  <si>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</si>
  <si>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</si>
  <si>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</si>
  <si>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</si>
  <si>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</si>
  <si>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</si>
  <si>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</si>
  <si>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</si>
  <si>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</si>
  <si>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</si>
  <si>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</si>
  <si>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</si>
  <si>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</si>
  <si>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</si>
  <si>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</si>
  <si>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</si>
  <si>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</si>
  <si>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</si>
  <si>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</si>
  <si>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</si>
  <si>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</si>
  <si>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</si>
  <si>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</si>
  <si>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</si>
  <si>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</si>
  <si>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</si>
  <si>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</si>
  <si>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</si>
  <si>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</si>
  <si>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</si>
  <si>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</si>
  <si>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</si>
  <si>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</si>
  <si>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</si>
  <si>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</si>
  <si>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</si>
  <si>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</si>
  <si>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</si>
  <si>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</si>
  <si>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</si>
  <si>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</si>
  <si>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</si>
  <si>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</si>
  <si>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</si>
  <si>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</si>
  <si>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</si>
  <si>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</si>
  <si>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</si>
  <si>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</si>
  <si>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</si>
  <si>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</si>
  <si>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</si>
  <si>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</si>
  <si>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</si>
  <si>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</si>
  <si>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</si>
  <si>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</si>
  <si>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</si>
  <si>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</si>
  <si>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</si>
  <si>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</si>
  <si>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</si>
  <si>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</si>
  <si>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</si>
  <si>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</si>
  <si>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</si>
  <si>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</si>
  <si>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</si>
  <si>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</si>
  <si>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</si>
  <si>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</si>
  <si>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</si>
  <si>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</si>
  <si>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</si>
  <si>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</si>
  <si>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</si>
  <si>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</si>
  <si>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</si>
  <si>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</si>
  <si>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</si>
  <si>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</si>
  <si>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</si>
  <si>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</si>
  <si>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</si>
  <si>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</si>
  <si>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</si>
  <si>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</si>
  <si>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</si>
  <si>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</si>
  <si>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</si>
  <si>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</si>
  <si>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</si>
  <si>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</si>
  <si>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</si>
  <si>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</si>
  <si>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</si>
  <si>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</si>
  <si>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</si>
  <si>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</si>
  <si>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</si>
  <si>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</si>
  <si>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</si>
  <si>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</si>
  <si>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</si>
  <si>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</si>
  <si>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</si>
  <si>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</si>
  <si>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</si>
  <si>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</si>
  <si>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</si>
  <si>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</si>
  <si>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</si>
  <si>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</si>
  <si>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</si>
  <si>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</si>
  <si>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</si>
  <si>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</si>
  <si>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</si>
  <si>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</si>
  <si>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</si>
  <si>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</si>
  <si>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</si>
  <si>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</si>
  <si>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</si>
  <si>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</si>
  <si>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</si>
  <si>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</si>
  <si>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</si>
  <si>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</si>
  <si>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</si>
  <si>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</si>
  <si>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</si>
  <si>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</si>
  <si>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</si>
  <si>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</si>
  <si>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</si>
  <si>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</si>
  <si>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</si>
  <si>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</si>
  <si>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</si>
  <si>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</si>
  <si>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</si>
  <si>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</si>
  <si>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</si>
  <si>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</si>
  <si>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</si>
  <si>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</si>
  <si>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</si>
  <si>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</si>
  <si>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</si>
  <si>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</si>
  <si>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</si>
  <si>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</si>
  <si>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</si>
  <si>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</si>
  <si>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</si>
  <si>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</si>
  <si>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</si>
  <si>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</si>
  <si>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</si>
  <si>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</si>
  <si>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</si>
  <si>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</si>
  <si>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</si>
  <si>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</si>
  <si>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</si>
  <si>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</si>
  <si>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</si>
  <si>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</si>
  <si>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</si>
  <si>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</si>
  <si>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</si>
  <si>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</si>
  <si>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</si>
  <si>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</si>
  <si>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</si>
  <si>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</si>
  <si>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</si>
  <si>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</si>
  <si>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</si>
  <si>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</si>
  <si>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</si>
  <si>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</si>
  <si>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</si>
  <si>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</si>
  <si>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</si>
  <si>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</si>
  <si>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</si>
  <si>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</si>
  <si>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</si>
  <si>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</si>
  <si>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</si>
  <si>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</si>
  <si>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</si>
  <si>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</si>
  <si>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</si>
  <si>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</si>
  <si>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</si>
  <si>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</si>
  <si>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</si>
  <si>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</si>
  <si>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</si>
  <si>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</si>
  <si>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</si>
  <si>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</si>
  <si>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</si>
  <si>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</si>
  <si>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</si>
  <si>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</si>
  <si>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</si>
  <si>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</si>
  <si>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</si>
  <si>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</si>
  <si>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</si>
  <si>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</si>
  <si>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</si>
  <si>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</si>
  <si>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</si>
  <si>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</si>
  <si>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</si>
  <si>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</si>
  <si>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</si>
  <si>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</si>
  <si>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</si>
  <si>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</si>
  <si>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</si>
  <si>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</si>
  <si>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</si>
  <si>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</si>
  <si>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</si>
  <si>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</si>
  <si>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</si>
  <si>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</si>
  <si>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</si>
  <si>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</si>
  <si>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</si>
  <si>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</si>
  <si>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</si>
  <si>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</si>
  <si>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</si>
  <si>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</si>
  <si>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</si>
  <si>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</si>
  <si>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</si>
  <si>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</si>
  <si>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</si>
  <si>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</si>
  <si>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</si>
  <si>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</si>
  <si>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</si>
  <si>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</si>
  <si>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</si>
  <si>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</si>
  <si>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</si>
  <si>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</si>
  <si>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</si>
  <si>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</si>
  <si>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</si>
  <si>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</si>
  <si>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</si>
  <si>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</si>
  <si>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</si>
  <si>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</si>
  <si>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</si>
  <si>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</si>
  <si>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</si>
  <si>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</si>
  <si>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</si>
  <si>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</si>
  <si>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</si>
  <si>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</si>
  <si>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</si>
  <si>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</si>
  <si>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</si>
  <si>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</si>
  <si>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</si>
  <si>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</si>
  <si>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</si>
  <si>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</si>
  <si>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</si>
  <si>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</si>
  <si>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</si>
  <si>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</si>
  <si>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</si>
  <si>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</si>
  <si>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</si>
  <si>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</si>
  <si>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</si>
  <si>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</si>
  <si>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</si>
  <si>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</si>
  <si>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</si>
  <si>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</si>
  <si>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</si>
  <si>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</si>
  <si>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</si>
  <si>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</si>
  <si>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</si>
  <si>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</si>
  <si>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</si>
  <si>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</si>
  <si>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</si>
  <si>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</si>
  <si>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</si>
  <si>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</si>
  <si>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</si>
  <si>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</si>
  <si>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</si>
  <si>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</si>
  <si>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</si>
  <si>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</si>
  <si>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</si>
  <si>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</si>
  <si>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</si>
  <si>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</si>
  <si>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</si>
  <si>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</si>
  <si>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</si>
  <si>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</si>
  <si>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</si>
  <si>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</si>
  <si>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</si>
  <si>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</si>
  <si>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</si>
  <si>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</si>
  <si>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</si>
  <si>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</si>
  <si>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</si>
  <si>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</si>
  <si>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</si>
  <si>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</si>
  <si>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</si>
  <si>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</si>
  <si>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</si>
  <si>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</si>
  <si>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</si>
  <si>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</si>
  <si>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</si>
  <si>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</si>
  <si>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</si>
  <si>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</si>
  <si>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</si>
  <si>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</si>
  <si>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</si>
  <si>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</si>
  <si>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</si>
  <si>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</si>
  <si>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</si>
  <si>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</si>
  <si>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</si>
  <si>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</si>
  <si>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</si>
  <si>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</si>
  <si>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</si>
  <si>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</si>
  <si>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</si>
  <si>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</si>
  <si>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</si>
  <si>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</si>
  <si>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</si>
  <si>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</si>
  <si>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</si>
  <si>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</si>
  <si>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</si>
  <si>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</si>
  <si>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</si>
  <si>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</si>
  <si>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</si>
  <si>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</si>
  <si>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</si>
  <si>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</si>
  <si>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</si>
  <si>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</si>
  <si>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</si>
  <si>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</si>
  <si>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</si>
  <si>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</si>
  <si>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</si>
  <si>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</si>
  <si>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</si>
  <si>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</si>
  <si>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</si>
  <si>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</si>
  <si>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</si>
  <si>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</si>
  <si>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</si>
  <si>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</si>
  <si>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</si>
  <si>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</si>
  <si>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</si>
  <si>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</si>
  <si>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</si>
  <si>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</si>
  <si>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</si>
  <si>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</si>
  <si>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</si>
  <si>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</si>
  <si>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</si>
  <si>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</si>
  <si>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</si>
  <si>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</si>
  <si>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</si>
  <si>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</si>
  <si>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</si>
  <si>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</si>
  <si>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</si>
  <si>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</si>
  <si>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</si>
  <si>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</si>
  <si>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</si>
  <si>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</si>
  <si>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</si>
  <si>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</si>
  <si>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</si>
  <si>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</si>
  <si>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</si>
  <si>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</si>
  <si>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</si>
  <si>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</si>
  <si>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</si>
  <si>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</si>
  <si>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</si>
  <si>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</si>
  <si>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</si>
  <si>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</si>
  <si>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</si>
  <si>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</si>
  <si>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</si>
  <si>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</si>
  <si>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</si>
  <si>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</si>
  <si>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</si>
  <si>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</si>
  <si>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</si>
  <si>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</si>
  <si>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</si>
  <si>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</si>
  <si>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</si>
  <si>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</si>
  <si>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</si>
  <si>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</si>
  <si>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</si>
  <si>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</si>
  <si>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</si>
  <si>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</si>
  <si>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</si>
  <si>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</si>
  <si>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</si>
  <si>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</si>
  <si>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</si>
  <si>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</si>
  <si>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</si>
  <si>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</si>
  <si>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</si>
  <si>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</si>
  <si>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</si>
  <si>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</si>
  <si>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</si>
  <si>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</si>
  <si>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</si>
  <si>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</si>
  <si>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</si>
  <si>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</si>
  <si>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</si>
  <si>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</si>
  <si>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</si>
  <si>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</si>
  <si>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</si>
  <si>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</si>
  <si>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</si>
  <si>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</si>
  <si>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</si>
  <si>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</si>
  <si>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</si>
  <si>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</si>
  <si>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</si>
  <si>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</si>
  <si>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</si>
  <si>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</si>
  <si>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</si>
  <si>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</si>
  <si>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</si>
  <si>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</si>
  <si>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</si>
  <si>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</si>
  <si>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</si>
  <si>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</si>
  <si>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</si>
  <si>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</si>
  <si>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</si>
  <si>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</si>
  <si>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</si>
  <si>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</si>
  <si>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</si>
  <si>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</si>
  <si>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</si>
  <si>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</si>
  <si>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</si>
  <si>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</si>
  <si>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</si>
  <si>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</si>
  <si>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</si>
  <si>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</si>
  <si>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</si>
  <si>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</si>
  <si>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</si>
  <si>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</si>
  <si>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</si>
  <si>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</si>
  <si>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</si>
  <si>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</si>
  <si>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</si>
  <si>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</si>
  <si>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</si>
  <si>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</si>
  <si>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</si>
  <si>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</si>
  <si>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</si>
  <si>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</si>
  <si>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</si>
  <si>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</si>
  <si>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</si>
  <si>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</si>
  <si>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</si>
  <si>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</si>
  <si>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</si>
  <si>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</si>
  <si>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</si>
  <si>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</si>
  <si>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</si>
  <si>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</si>
  <si>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</si>
  <si>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</si>
  <si>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</si>
  <si>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</si>
  <si>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</si>
  <si>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</si>
  <si>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</si>
  <si>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</si>
  <si>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</si>
  <si>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</si>
  <si>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</si>
  <si>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</si>
  <si>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</si>
  <si>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</si>
  <si>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</si>
  <si>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</si>
  <si>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</si>
  <si>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</si>
  <si>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</si>
  <si>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</si>
  <si>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</si>
  <si>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</si>
  <si>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</si>
  <si>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</si>
  <si>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</si>
  <si>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</si>
  <si>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</si>
  <si>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</si>
  <si>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</si>
  <si>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</si>
  <si>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</si>
  <si>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</si>
  <si>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</si>
  <si>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</si>
  <si>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</si>
  <si>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</si>
  <si>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</si>
  <si>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</si>
  <si>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</si>
  <si>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</si>
  <si>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</si>
  <si>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</si>
  <si>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</si>
  <si>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</si>
  <si>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</si>
  <si>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</si>
  <si>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</si>
  <si>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</si>
  <si>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</si>
  <si>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</si>
  <si>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</si>
  <si>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</si>
  <si>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</si>
  <si>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</si>
  <si>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</si>
  <si>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</si>
  <si>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</si>
  <si>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</si>
  <si>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</si>
  <si>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</si>
  <si>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</si>
  <si>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</si>
  <si>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</si>
  <si>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</si>
  <si>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</si>
  <si>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</si>
  <si>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</si>
  <si>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</si>
  <si>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</si>
  <si>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</si>
  <si>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</si>
  <si>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</si>
  <si>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</si>
  <si>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</si>
  <si>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</si>
  <si>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</si>
  <si>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</si>
  <si>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</si>
  <si>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</si>
  <si>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</si>
  <si>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</si>
  <si>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</si>
  <si>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</si>
  <si>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</si>
  <si>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</si>
  <si>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</si>
  <si>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</si>
  <si>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</si>
  <si>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</si>
  <si>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</si>
  <si>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</si>
  <si>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</si>
  <si>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</si>
  <si>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</si>
  <si>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</si>
  <si>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</si>
  <si>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</si>
  <si>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</si>
  <si>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</si>
  <si>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</si>
  <si>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</si>
  <si>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</si>
  <si>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</si>
  <si>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</si>
  <si>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</si>
  <si>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</si>
  <si>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</si>
  <si>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</si>
  <si>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</si>
  <si>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</si>
  <si>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</si>
  <si>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</si>
  <si>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</si>
  <si>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</si>
  <si>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</si>
  <si>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</si>
  <si>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</si>
  <si>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</si>
  <si>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</si>
  <si>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</si>
  <si>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</si>
  <si>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</si>
  <si>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</si>
  <si>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</si>
  <si>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</si>
  <si>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</si>
  <si>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</si>
  <si>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</si>
  <si>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</si>
  <si>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</si>
  <si>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</si>
  <si>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</si>
  <si>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</si>
  <si>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</si>
  <si>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</si>
  <si>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</si>
  <si>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</si>
  <si>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</si>
  <si>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</si>
  <si>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</si>
  <si>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</si>
  <si>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</si>
  <si>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</si>
  <si>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</si>
  <si>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</si>
  <si>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</si>
  <si>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</si>
  <si>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</si>
  <si>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</si>
  <si>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</si>
  <si>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</si>
  <si>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</si>
  <si>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</si>
  <si>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</si>
  <si>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</si>
  <si>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</si>
  <si>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</si>
  <si>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</si>
  <si>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</si>
  <si>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</si>
  <si>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</si>
  <si>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</si>
  <si>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</si>
  <si>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</si>
  <si>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</si>
  <si>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</si>
  <si>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</si>
  <si>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</si>
  <si>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</si>
  <si>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</si>
  <si>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</si>
  <si>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</si>
  <si>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</si>
  <si>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</si>
  <si>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</si>
  <si>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</si>
  <si>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</si>
  <si>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</si>
  <si>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</si>
  <si>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</si>
  <si>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</si>
  <si>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</si>
  <si>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</si>
  <si>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</si>
  <si>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</si>
  <si>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</si>
  <si>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</si>
  <si>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</si>
  <si>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</si>
  <si>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</si>
  <si>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</si>
  <si>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</si>
  <si>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</si>
  <si>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</si>
  <si>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</si>
  <si>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</si>
  <si>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</si>
  <si>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</si>
  <si>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</si>
  <si>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</si>
  <si>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</si>
  <si>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</si>
  <si>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</si>
  <si>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</si>
  <si>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</si>
  <si>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</si>
  <si>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</si>
  <si>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</si>
  <si>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</si>
  <si>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</si>
  <si>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</si>
  <si>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</si>
  <si>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</si>
  <si>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</si>
  <si>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</si>
  <si>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</si>
  <si>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</si>
  <si>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</si>
  <si>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</si>
  <si>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</si>
  <si>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</si>
  <si>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</si>
  <si>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</si>
  <si>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</si>
  <si>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</si>
  <si>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</si>
  <si>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</si>
  <si>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</si>
  <si>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</si>
  <si>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</si>
  <si>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</si>
  <si>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</si>
  <si>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</si>
  <si>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</si>
  <si>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</si>
  <si>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</si>
  <si>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</si>
  <si>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</si>
  <si>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</si>
  <si>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</si>
  <si>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</si>
  <si>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</si>
  <si>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</si>
  <si>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</si>
  <si>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</si>
  <si>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</si>
  <si>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</si>
  <si>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</si>
  <si>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</si>
  <si>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</si>
  <si>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</si>
  <si>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</si>
  <si>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</si>
  <si>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</si>
  <si>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</si>
  <si>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</si>
  <si>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</si>
  <si>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</si>
  <si>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</si>
  <si>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</si>
  <si>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</si>
  <si>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</si>
  <si>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</si>
  <si>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</si>
  <si>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</si>
  <si>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</si>
  <si>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</si>
  <si>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</si>
  <si>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</si>
  <si>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</si>
  <si>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</si>
  <si>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</si>
  <si>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</si>
  <si>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</si>
  <si>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</si>
  <si>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</si>
  <si>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</si>
  <si>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</si>
  <si>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</si>
  <si>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</si>
  <si>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</si>
  <si>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</si>
  <si>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</si>
  <si>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</si>
  <si>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</si>
  <si>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</si>
  <si>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</si>
  <si>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</si>
  <si>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</si>
  <si>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</si>
  <si>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</si>
  <si>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</si>
  <si>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</si>
  <si>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</si>
  <si>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</si>
  <si>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</si>
  <si>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</si>
  <si>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</si>
  <si>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</si>
  <si>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</si>
  <si>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</si>
  <si>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</si>
  <si>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</si>
  <si>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</si>
  <si>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</si>
  <si>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</si>
  <si>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</si>
  <si>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</si>
  <si>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</si>
  <si>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</si>
  <si>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</si>
  <si>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</si>
  <si>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</si>
  <si>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</si>
  <si>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</si>
  <si>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</si>
  <si>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</si>
  <si>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</si>
  <si>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</si>
  <si>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</si>
  <si>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</si>
  <si>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</si>
  <si>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</si>
  <si>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</si>
  <si>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</si>
  <si>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</si>
  <si>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</si>
  <si>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</si>
  <si>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</si>
  <si>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</si>
  <si>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</si>
  <si>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</si>
  <si>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</si>
  <si>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</si>
  <si>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</si>
  <si>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</si>
  <si>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</si>
  <si>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</si>
  <si>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</si>
  <si>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</si>
  <si>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</si>
  <si>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</si>
  <si>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</si>
  <si>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</si>
  <si>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</si>
  <si>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</si>
  <si>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</si>
  <si>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</si>
  <si>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</si>
  <si>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</si>
  <si>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</si>
  <si>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</si>
  <si>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</si>
  <si>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</si>
  <si>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</si>
  <si>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</si>
  <si>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</si>
  <si>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</si>
  <si>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</si>
  <si>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</si>
  <si>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</si>
  <si>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</si>
  <si>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</si>
  <si>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</si>
  <si>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</si>
  <si>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</si>
  <si>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</si>
  <si>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</si>
  <si>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</si>
  <si>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</si>
  <si>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</si>
  <si>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</si>
  <si>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</si>
  <si>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</si>
  <si>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</si>
  <si>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</si>
  <si>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</si>
  <si>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</si>
  <si>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</si>
  <si>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</si>
  <si>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</si>
  <si>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</si>
  <si>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</si>
  <si>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</si>
  <si>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</si>
  <si>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</si>
  <si>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</si>
  <si>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</si>
  <si>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</si>
  <si>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</si>
  <si>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</si>
  <si>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</si>
  <si>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</si>
  <si>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</si>
  <si>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</si>
  <si>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</si>
  <si>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</si>
  <si>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</si>
  <si>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</si>
  <si>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</si>
  <si>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</si>
  <si>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</si>
  <si>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</si>
  <si>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</si>
  <si>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</si>
  <si>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</si>
  <si>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</si>
  <si>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</si>
  <si>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</si>
  <si>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</si>
  <si>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</si>
  <si>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</si>
  <si>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</si>
  <si>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</si>
  <si>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</si>
  <si>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</si>
  <si>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</si>
  <si>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</si>
  <si>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</si>
  <si>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</si>
  <si>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</si>
  <si>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</si>
  <si>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</si>
  <si>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</si>
  <si>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</si>
  <si>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</si>
  <si>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</si>
  <si>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</si>
  <si>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</si>
  <si>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</si>
  <si>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</si>
  <si>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</si>
  <si>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</si>
  <si>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</si>
  <si>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</si>
  <si>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</si>
  <si>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</si>
  <si>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</si>
  <si>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</si>
  <si>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</si>
  <si>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</si>
  <si>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</si>
  <si>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</si>
  <si>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</si>
  <si>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</si>
  <si>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</si>
  <si>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</si>
  <si>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</si>
  <si>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</si>
  <si>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</si>
  <si>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</si>
  <si>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</si>
  <si>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</si>
  <si>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</si>
  <si>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</si>
  <si>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</si>
  <si>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</si>
  <si>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</si>
  <si>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</si>
  <si>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</si>
  <si>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</si>
  <si>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</si>
  <si>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</si>
  <si>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</si>
  <si>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</si>
  <si>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</si>
  <si>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</si>
  <si>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</si>
  <si>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</si>
  <si>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</si>
  <si>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</si>
  <si>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</si>
  <si>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</si>
  <si>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</si>
  <si>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</si>
  <si>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</si>
  <si>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</si>
  <si>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</si>
  <si>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</si>
  <si>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</si>
  <si>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</si>
  <si>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</si>
  <si>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</si>
  <si>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</si>
  <si>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</si>
  <si>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</si>
  <si>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</si>
  <si>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</si>
  <si>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</si>
  <si>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</si>
  <si>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</si>
  <si>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</si>
  <si>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</si>
  <si>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</si>
  <si>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</si>
  <si>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</si>
  <si>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</si>
  <si>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</si>
  <si>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</si>
  <si>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</si>
  <si>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</si>
  <si>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</si>
  <si>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</si>
  <si>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</si>
  <si>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</si>
  <si>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</si>
  <si>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</si>
  <si>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</si>
  <si>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</si>
  <si>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</si>
  <si>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</si>
  <si>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</si>
  <si>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</si>
  <si>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</si>
  <si>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</si>
  <si>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</si>
  <si>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</si>
  <si>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</si>
  <si>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</si>
  <si>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</si>
  <si>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</si>
  <si>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</si>
  <si>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</si>
  <si>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</si>
  <si>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</si>
  <si>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</si>
  <si>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</si>
  <si>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</si>
  <si>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</si>
  <si>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</si>
  <si>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</si>
  <si>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</si>
  <si>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</si>
  <si>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</si>
  <si>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</si>
  <si>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</si>
  <si>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</si>
  <si>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</si>
  <si>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</si>
  <si>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</si>
  <si>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</si>
  <si>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</si>
  <si>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</si>
  <si>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</si>
  <si>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</si>
  <si>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</si>
  <si>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</si>
  <si>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</si>
  <si>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</si>
  <si>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</si>
  <si>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</si>
  <si>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</si>
  <si>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</si>
  <si>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</si>
  <si>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</si>
  <si>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</si>
  <si>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</si>
  <si>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</si>
  <si>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</si>
  <si>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</si>
  <si>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</si>
  <si>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</si>
  <si>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</si>
  <si>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</si>
  <si>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</si>
  <si>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</si>
  <si>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</si>
  <si>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</si>
  <si>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</si>
  <si>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</si>
  <si>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</si>
  <si>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</si>
  <si>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</si>
  <si>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</si>
  <si>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</si>
  <si>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</si>
  <si>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</si>
  <si>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</si>
  <si>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</si>
  <si>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</si>
  <si>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</si>
  <si>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</si>
  <si>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</si>
  <si>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</si>
  <si>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</si>
  <si>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</si>
  <si>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</si>
  <si>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</si>
  <si>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</si>
  <si>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</si>
  <si>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</si>
  <si>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</si>
  <si>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</si>
  <si>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</si>
  <si>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</si>
  <si>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</si>
  <si>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</si>
  <si>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</si>
  <si>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</si>
  <si>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</si>
  <si>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</si>
  <si>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</si>
  <si>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</si>
  <si>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</si>
  <si>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</si>
  <si>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</si>
  <si>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</si>
  <si>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</si>
  <si>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</si>
  <si>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</si>
  <si>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</si>
  <si>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</si>
  <si>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</si>
  <si>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</si>
  <si>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</si>
  <si>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</si>
  <si>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</si>
  <si>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</si>
  <si>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</si>
  <si>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</si>
  <si>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</si>
  <si>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</si>
  <si>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</si>
  <si>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</si>
  <si>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</si>
  <si>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</si>
  <si>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</si>
  <si>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</si>
  <si>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</si>
  <si>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</si>
  <si>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</si>
  <si>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</si>
  <si>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</si>
  <si>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</si>
  <si>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</si>
  <si>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</si>
  <si>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</si>
  <si>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</si>
  <si>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</si>
  <si>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</si>
  <si>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</si>
  <si>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</si>
  <si>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</si>
  <si>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</si>
  <si>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</si>
  <si>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</si>
  <si>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</si>
  <si>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</si>
  <si>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</si>
  <si>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</si>
  <si>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</si>
  <si>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</si>
  <si>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</si>
  <si>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</si>
  <si>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</si>
  <si>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</si>
  <si>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</si>
  <si>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</si>
  <si>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</si>
  <si>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</si>
  <si>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</si>
  <si>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</si>
  <si>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</si>
  <si>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</si>
  <si>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</si>
  <si>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</si>
  <si>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</si>
  <si>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</si>
  <si>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</si>
  <si>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</si>
  <si>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</si>
  <si>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</si>
  <si>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</si>
  <si>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</si>
  <si>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</si>
  <si>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</si>
  <si>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</si>
  <si>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</si>
  <si>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</si>
  <si>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</si>
  <si>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</si>
  <si>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</si>
  <si>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</si>
  <si>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</si>
  <si>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</si>
  <si>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</si>
  <si>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</si>
  <si>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</si>
  <si>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</si>
  <si>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</si>
  <si>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</si>
  <si>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</si>
  <si>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</si>
  <si>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</si>
  <si>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</si>
  <si>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</si>
  <si>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</si>
  <si>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</si>
  <si>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</si>
  <si>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</si>
  <si>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</si>
  <si>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</si>
  <si>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</si>
  <si>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</si>
  <si>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</si>
  <si>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</si>
  <si>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</si>
  <si>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</si>
  <si>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</si>
  <si>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</si>
  <si>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</si>
  <si>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</si>
  <si>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</si>
  <si>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</si>
  <si>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</si>
  <si>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</si>
  <si>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</si>
  <si>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</si>
  <si>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</si>
  <si>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</si>
  <si>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</si>
  <si>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</si>
  <si>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</si>
  <si>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</si>
  <si>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</si>
  <si>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</si>
  <si>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</si>
  <si>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</si>
  <si>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</si>
  <si>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</si>
  <si>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</si>
  <si>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</si>
  <si>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</si>
  <si>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</si>
  <si>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</si>
  <si>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</si>
  <si>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</si>
  <si>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</si>
  <si>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</si>
  <si>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</si>
  <si>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</si>
  <si>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</si>
  <si>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</si>
  <si>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</si>
  <si>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</si>
  <si>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</si>
  <si>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</si>
  <si>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</si>
  <si>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</si>
  <si>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</si>
  <si>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</si>
  <si>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</si>
  <si>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</si>
  <si>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</si>
  <si>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</si>
  <si>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</si>
  <si>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</si>
  <si>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</si>
  <si>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</si>
  <si>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</si>
  <si>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</si>
  <si>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</si>
  <si>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</si>
  <si>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</si>
  <si>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</si>
  <si>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</si>
  <si>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</si>
  <si>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</si>
  <si>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</si>
  <si>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</si>
  <si>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</si>
  <si>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</si>
  <si>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</si>
  <si>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</si>
  <si>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</si>
  <si>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</si>
  <si>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</si>
  <si>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</si>
  <si>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</si>
  <si>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</si>
  <si>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</si>
  <si>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</si>
  <si>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</si>
  <si>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</si>
  <si>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</si>
  <si>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</si>
  <si>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</si>
  <si>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</si>
  <si>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</si>
  <si>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</si>
  <si>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</si>
  <si>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</si>
  <si>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</si>
  <si>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</si>
  <si>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</si>
  <si>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</si>
  <si>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</si>
  <si>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</si>
  <si>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</si>
  <si>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</si>
  <si>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</si>
  <si>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</si>
  <si>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</si>
  <si>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</si>
  <si>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</si>
  <si>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</si>
  <si>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</si>
  <si>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</si>
  <si>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</si>
  <si>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</si>
  <si>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</si>
  <si>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</si>
  <si>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</si>
  <si>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</si>
  <si>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</si>
  <si>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</si>
  <si>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</si>
  <si>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</si>
  <si>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</si>
  <si>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</si>
  <si>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</si>
  <si>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</si>
  <si>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</si>
  <si>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</si>
  <si>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</si>
  <si>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</si>
  <si>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</si>
  <si>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</si>
  <si>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</si>
  <si>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</si>
  <si>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</si>
  <si>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</si>
  <si>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</si>
  <si>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</si>
  <si>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</si>
  <si>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</si>
  <si>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</si>
  <si>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</si>
  <si>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</si>
  <si>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</si>
  <si>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</si>
  <si>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</si>
  <si>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</si>
  <si>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</si>
  <si>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</si>
  <si>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</si>
  <si>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</si>
  <si>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</si>
  <si>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</si>
  <si>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</si>
  <si>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</si>
  <si>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</si>
  <si>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</si>
  <si>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</si>
  <si>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</si>
  <si>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</si>
  <si>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</si>
  <si>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</si>
  <si>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</si>
  <si>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</si>
  <si>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</si>
  <si>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</si>
  <si>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</si>
  <si>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</si>
  <si>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</si>
  <si>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</si>
  <si>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</si>
  <si>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</si>
  <si>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</si>
  <si>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</si>
  <si>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</si>
  <si>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</si>
  <si>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</si>
  <si>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</si>
  <si>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</si>
  <si>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</si>
  <si>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</si>
  <si>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</si>
  <si>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</si>
  <si>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</si>
  <si>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</si>
  <si>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</si>
  <si>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</si>
  <si>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</si>
  <si>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</si>
  <si>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</si>
  <si>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</si>
  <si>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</si>
  <si>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</si>
  <si>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</si>
  <si>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</si>
  <si>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</si>
  <si>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</si>
  <si>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</si>
  <si>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</si>
  <si>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</si>
  <si>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</si>
  <si>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</si>
  <si>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</si>
  <si>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</si>
  <si>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</si>
  <si>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</si>
  <si>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</si>
  <si>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</si>
  <si>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</si>
  <si>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</si>
  <si>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</si>
  <si>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</si>
  <si>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</si>
  <si>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</si>
  <si>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</si>
  <si>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</si>
  <si>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</si>
  <si>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</si>
  <si>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</si>
  <si>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</si>
  <si>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</si>
  <si>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</si>
  <si>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</si>
  <si>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</si>
  <si>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</si>
  <si>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</si>
  <si>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</si>
  <si>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</si>
  <si>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</si>
  <si>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</si>
  <si>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</si>
  <si>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</si>
  <si>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</si>
  <si>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</si>
  <si>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</si>
  <si>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</si>
  <si>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</si>
  <si>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</si>
  <si>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</si>
  <si>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</si>
  <si>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</si>
  <si>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</si>
  <si>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</si>
  <si>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</si>
  <si>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</si>
  <si>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</si>
  <si>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</si>
  <si>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</si>
  <si>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</si>
  <si>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</si>
  <si>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</si>
  <si>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</si>
  <si>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</si>
  <si>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</si>
  <si>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</si>
  <si>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</si>
  <si>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</si>
  <si>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</si>
  <si>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</si>
  <si>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</si>
  <si>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</si>
  <si>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</si>
  <si>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</si>
  <si>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</si>
  <si>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</si>
  <si>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</si>
  <si>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</si>
  <si>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</si>
  <si>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</si>
  <si>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</si>
  <si>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</si>
  <si>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</si>
  <si>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</si>
  <si>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</si>
  <si>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</si>
  <si>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</si>
  <si>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</si>
  <si>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</si>
  <si>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</si>
  <si>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</si>
  <si>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</si>
  <si>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</si>
  <si>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</si>
  <si>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</si>
  <si>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</si>
  <si>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</si>
  <si>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</si>
  <si>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</si>
  <si>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</si>
  <si>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</si>
  <si>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</si>
  <si>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</si>
  <si>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</si>
  <si>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</si>
  <si>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</si>
  <si>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</si>
  <si>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</si>
  <si>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</si>
  <si>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</si>
  <si>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</si>
  <si>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</si>
  <si>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</si>
  <si>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</si>
  <si>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</si>
  <si>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</si>
  <si>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</si>
  <si>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</si>
  <si>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</si>
  <si>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</si>
  <si>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</si>
  <si>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</si>
  <si>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</si>
  <si>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</si>
  <si>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</si>
  <si>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</si>
  <si>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</si>
  <si>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</si>
  <si>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</si>
  <si>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</si>
  <si>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</si>
  <si>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</si>
  <si>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</si>
  <si>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</si>
  <si>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</si>
  <si>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</si>
  <si>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</si>
  <si>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</si>
  <si>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</si>
  <si>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</si>
  <si>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</si>
  <si>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</si>
  <si>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</si>
  <si>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</si>
  <si>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</si>
  <si>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</si>
  <si>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</si>
  <si>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</si>
  <si>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</si>
  <si>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PCM-20251128-00000026</t>
  </si>
  <si>
    <t>HAW2897</t>
  </si>
  <si>
    <t>SG</t>
  </si>
  <si>
    <t>30 min</t>
  </si>
  <si>
    <t>latis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</si>
  <si>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</si>
  <si>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</si>
  <si>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</si>
  <si>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</si>
  <si>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</si>
  <si>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</si>
  <si>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</si>
  <si>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</si>
  <si>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PCM-20251127-00002055</t>
  </si>
  <si>
    <t>EM team on the way: 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</si>
</sst>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4" headerRowBorderDxfId="192" tableBorderDxfId="193" totalsRowBorderDxfId="191">
  <autoFilter ref="A1:R11417"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2" dataDxfId="171" headerRowBorderDxfId="169" tableBorderDxfId="170" totalsRowBorderDxfId="168">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55" dataDxfId="154" headerRowBorderDxfId="152" tableBorderDxfId="153" totalsRowBorderDxfId="151">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2" dataDxfId="61" headerRowBorderDxfId="59" tableBorderDxfId="60">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6" dataDxfId="45" headerRowBorderDxfId="43" tableBorderDxfId="44" totalsRowBorderDxfId="42">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 totalsRowShown="0" headerRowDxfId="29" dataDxfId="28" headerRowBorderDxfId="26" tableBorderDxfId="27">
  <autoFilter ref="A1:L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3" headerRowBorderDxfId="11" tableBorderDxfId="12">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0"/>
    <tableColumn id="2" xr3:uid="{0BC58C80-D8F9-4326-91CE-F4724239ABAD}" name="Region" dataDxfId="9">
      <calculatedColumnFormula>IFERROR(VLOOKUP(D2,DB!A:K,11,0),"")</calculatedColumnFormula>
    </tableColumn>
    <tableColumn id="3" xr3:uid="{1582C101-8DB0-460E-A09B-9ACCDBD476D1}" name="Count sites" dataDxfId="8"/>
    <tableColumn id="4" xr3:uid="{11269ED5-31A3-4597-89E1-6D59939CC4F4}" name="Hub Site"/>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326.09975462962757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45989.048180555554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45989.048180555554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45989.048180555554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45989.048180555554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45989.048180555554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45989.048180555554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45989.048180555554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45989.048180555554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45989.048180555554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45989.048180555554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45989.048180555554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45989.048180555554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45989.048180555554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45989.048180555554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45989.048180555554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45989.048180555554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45989.048180555554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45989.048180555554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45989.048180555554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45989.048180555554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45989.048180555554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45989.048180555554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45989.048180555554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45989.048180555554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45989.048180555554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45989.048180555554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45989.048180555554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45989.048180555554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45989.048180555554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45989.048180555554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45989.048180555554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45989.048180555554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45989.048180555554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45989.048180555554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45989.048180555554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45989.048180555554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45989.048180555554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45989.048180555554</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45989.048180555554</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3F323414-0838-4094-9545-73DB6FCC07B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164.04834259259223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4.6607615740722395</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39107</v>
      </c>
      <c r="B5" s="18" t="s">
        <v>39108</v>
      </c>
      <c r="C5" s="18">
        <v>1</v>
      </c>
      <c r="D5" s="18" t="s">
        <v>39109</v>
      </c>
      <c r="E5" s="99" t="s">
        <v>39021</v>
      </c>
      <c r="F5" s="100">
        <v>45988.640810185185</v>
      </c>
      <c r="G5" s="101">
        <f ca="1">IFERROR(NOW()-F5,"-")</f>
        <v>0.40737037036888069</v>
      </c>
      <c r="H5" s="146">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45989.048180555554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45989.048180555554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45989.048180555554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45989.048180555554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45989.048180555554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45989.048180555554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45989.048180555554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45989.048180555554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45989.048180555554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45989.048180555554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45989.048180555554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45989.048180555554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45989.048180555554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45989.048180555554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45989.048180555554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45989.048180555554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45989.048180555554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45989.048180555554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45989.048180555554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45989.048180555554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45989.048180555554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45989.048180555554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45989.048180555554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45989.048180555554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45989.048180555554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45989.048180555554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45989.048180555554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45989.048180555554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45989.048180555554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45989.048180555554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45989.048180555554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45989.048180555554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45989.048180555554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45989.048180555554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45989.048180555554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45989.048180555554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45989.048180555554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45989.048180555554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45989.048180555554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45989.048180555554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45989.048180555554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45989.048180555554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45989.048180555554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45989.048180555554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45989.048180555554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45989.048180555554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45989.048180555554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45989.048180555554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45989.048180555554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45989.048180555554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45989.048180555554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45989.048180555554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45989.048180555554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45989.048180555554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45989.048180555554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45989.048180555554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45989.048180555554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45989.048180555554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45989.048180555554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45989.048180555554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45989.048180555554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45989.048180555554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45989.048180555554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45989.048180555554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45989.048180555554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45989.048180555554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45989.048180555554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45989.048180555554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45989.048180555554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45989.048180555554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45989.048180555554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45989.048180555554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45989.048180555554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45989.048180555554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45989.048180555554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45989.048180555554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45989.048180555554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45989.048180555554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45989.048180555554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45989.048180555554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45989.048180555554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45989.048180555554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45989.048180555554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45989.048180555554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45989.048180555554</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45989.048180555554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45989.048180555554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45989.048180555554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45989.048180555554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45989.048180555554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45989.048180555554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45989.048180555554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45989.048180555554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45989.048180555554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45989.048180555554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45989.048180555554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45989.048180555554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45989.048180555554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45989.048180555554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45989.048180555554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45989.048180555554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45989.048180555554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45989.048180555554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45989.048180555554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45989.048180555554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45989.048180555554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45989.048180555554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45989.048180555554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45989.048180555554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45989.048180555554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45989.048180555554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45989.048180555554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45989.048180555554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45989.048180555554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45989.048180555554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45989.048180555554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45989.048180555554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45989.048180555554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45989.048180555554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45989.048180555554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45989.048180555554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45989.048180555554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45989.048180555554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45989.048180555554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45989.048180555554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45989.048180555554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45989.048180555554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45989.048180555554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45989.048180555554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45989.048180555554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45989.048180555554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45989.048180555554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45989.048180555554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45989.048180555554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45989.048180555554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45989.048180555554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45989.048180555554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45989.048180555554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45989.048180555554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45989.048180555554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45989.048180555554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45989.048180555554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45989.048180555554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45989.048180555554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45989.048180555554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45989.048180555554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45989.048180555554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45989.048180555554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45989.048180555554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45989.048180555554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45989.048180555554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45989.048180555554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45989.048180555554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45989.048180555554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45989.048180555554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45989.048180555554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45989.048180555554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45989.048180555554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45989.048180555554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45989.048180555554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45989.048180555554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45989.048180555554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45989.048180555554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45989.048180555554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45989.048180555554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45989.048180555554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45989.048180555554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45989.048180555554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45989.048180555554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45989.048180555554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45989.048180555554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45989.048180555554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45989.048180555554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45989.048180555554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45989.048180555554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45989.048180555554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45989.048180555554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45989.048180555554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45989.048180555554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45989.048180555554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45989.048180555554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45989.048180555554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45989.048180555554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45989.048180555554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45989.048180555554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45989.048180555554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45989.048180555554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45989.048180555554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45989.048180555554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45989.048180555554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45989.048180555554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45989.048180555554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45989.048180555554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45989.048180555554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45989.048180555554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45989.048180555554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45989.048180555554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45989.048180555554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45989.048180555554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45989.048180555554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45989.048180555554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45989.048180555554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45989.048180555554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45989.048180555554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45989.048180555554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45989.048180555554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45989.048180555554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45989.048180555554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45989.048180555554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45989.048180555554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45989.048180555554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45989.048180555554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45989.048180555554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45989.048180555554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45989.048180555554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45989.048180555554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45989.048180555554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45989.048180555554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45989.048180555554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45989.048180555554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45989.048180555554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45989.048180555554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45989.048180555554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45989.048180555554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45989.048180555554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45989.048180555554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45989.048180555554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45989.048180555554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45989.048180555554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45989.048180555554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45989.048180555554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45989.048180555554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45989.048180555554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45989.048180555554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45989.048180555554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45989.048180555554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45989.048180555554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45989.048180555554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45989.048180555554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45989.048180555554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45989.048180555554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45989.048180555554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45989.048180555554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45989.048180555554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45989.048180555554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45989.048180555554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45989.048180555554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45989.048180555554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45989.048180555554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45989.048180555554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45989.048180555554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45989.048180555554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45989.048180555554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45989.048180555554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45989.048180555554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45989.048180555554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45989.048180555554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45989.048180555554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45989.048180555554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45989.048180555554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45989.048180555554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45989.048180555554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45989.048180555554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45989.048180555554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45989.048180555554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45989.048180555554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45989.048180555554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45989.048180555554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45989.048180555554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45989.048180555554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45989.048180555554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45989.048180555554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45989.048180555554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45989.048180555554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45989.048180555554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45989.048180555554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45989.048180555554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45989.048180555554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45989.048180555554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45989.048180555554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45989.048180555554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45989.048180555554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45989.048180555554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45989.048180555554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45989.048180555554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45989.048180555554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45989.048180555554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45989.048180555554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45989.048180555554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45989.048180555554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45989.048180555554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45989.048180555554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45989.048180555554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45989.048180555554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45989.048180555554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45989.048180555554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45989.048180555554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45989.048180555554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45989.048180555554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45989.048180555554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45989.048180555554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45989.048180555554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45989.048180555554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45989.048180555554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45989.048180555554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45989.048180555554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45989.048180555554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45989.048180555554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45989.048180555554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45989.048180555554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45989.048180555554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45989.048180555554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45989.048180555554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45989.048180555554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45989.048180555554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45989.048180555554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45989.048180555554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45989.048180555554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45989.048180555554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45989.048180555554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45989.048180555554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45989.048180555554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45989.048180555554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45989.048180555554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45989.048180555554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45989.048180555554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45989.048180555554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45989.048180555554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45989.048180555554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45989.048180555554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45989.048180555554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45989.048180555554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45989.048180555554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45989.048180555554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45989.048180555554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45989.048180555554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45989.048180555554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45989.048180555554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45989.048180555554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45989.048180555554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45989.048180555554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45989.048180555554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45989.048180555554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45989.048180555554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45989.048180555554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45989.048180555554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45989.048180555554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45989.048180555554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45989.048180555554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45989.048180555554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45989.048180555554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45989.048180555554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45989.048180555554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45989.048180555554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45989.048180555554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45989.048180555554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45989.048180555554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45989.048180555554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45989.048180555554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45989.048180555554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45989.048180555554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45989.048180555554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45989.048180555554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45989.048180555554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45989.048180555554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45989.048180555554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45989.048180555554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45989.048180555554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45989.048180555554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45989.048180555554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45989.048180555554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45989.048180555554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45989.048180555554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45989.048180555554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45989.048180555554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45989.048180555554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45989.048180555554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45989.048180555554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45989.048180555554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45989.048180555554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45989.048180555554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45989.048180555554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45989.048180555554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45989.048180555554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45989.048180555554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45989.048180555554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45989.048180555554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45989.048180555554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45989.048180555554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45989.048180555554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45989.048180555554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45989.048180555554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45989.048180555554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45989.048180555554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45989.048180555554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45989.048180555554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45989.048180555554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45989.048180555554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45989.048180555554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45989.048180555554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45989.048180555554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45989.048180555554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45989.048180555554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45989.048180555554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45989.048180555554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45989.048180555554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45989.048180555554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45989.048180555554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45989.048180555554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45989.048180555554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45989.048180555554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45989.048180555554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45989.048180555554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45989.048180555554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45989.048180555554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45989.048180555554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45989.048180555554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45989.048180555554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45989.048180555554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45989.048180555554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45989.048180555554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45989.048180555554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45989.048180555554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45989.048180555554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45989.048180555554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45989.048180555554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45989.048180555554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45989.048180555554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45989.048180555554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45989.048180555554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45989.048180555554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45989.048180555554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45989.048180555554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45989.048180555554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45989.048180555554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45989.048180555554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45989.048180555554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45989.048180555554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45989.048180555554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45989.048180555554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45989.048180555554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45989.048180555554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45989.048180555554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45989.048180555554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45989.048180555554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45989.048180555554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45989.048180555554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45989.048180555554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45989.048180555554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45989.048180555554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45989.048180555554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45989.048180555554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45989.048180555554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45989.048180555554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45989.048180555554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45989.048180555554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45989.048180555554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45989.048180555554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45989.048180555554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45989.048180555554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45989.048180555554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45989.048180555554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45989.048180555554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45989.048180555554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45989.048180555554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45989.048180555554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45989.048180555554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45989.048180555554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45989.048180555554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45989.048180555554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45989.048180555554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45989.048180555554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45989.048180555554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45989.048180555554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45989.048180555554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45989.048180555554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45989.048180555554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45989.048180555554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45989.048180555554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45989.048180555554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45989.048180555554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45989.048180555554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45989.048180555554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45989.048180555554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45989.048180555554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45989.048180555554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45989.048180555554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45989.048180555554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45989.048180555554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45989.048180555554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45989.048180555554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45989.048180555554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45989.048180555554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45989.048180555554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45989.048180555554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45989.048180555554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45989.048180555554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45989.048180555554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45989.048180555554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45989.048180555554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45989.048180555554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45989.048180555554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45989.048180555554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45989.048180555554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45989.048180555554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45989.048180555554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45989.048180555554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45989.048180555554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45989.048180555554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45989.048180555554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45989.048180555554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45989.048180555554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45989.048180555554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45989.048180555554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45989.048180555554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45989.048180555554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45989.048180555554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45989.048180555554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45989.048180555554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45989.048180555554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45989.048180555554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45989.048180555554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45989.048180555554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45989.048180555554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45989.048180555554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45989.048180555554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45989.048180555554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45989.048180555554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45989.048180555554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45989.048180555554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45989.048180555554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45989.048180555554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45989.048180555554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45989.048180555554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45989.048180555554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45989.048180555554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45989.048180555554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45989.048180555554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45989.048180555554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45989.048180555554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45989.048180555554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45989.048180555554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45989.048180555554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45989.048180555554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45989.048180555554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45989.048180555554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45989.048180555554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45989.048180555554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45989.048180555554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45989.048180555554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45989.048180555554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45989.048180555554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45989.048180555554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45989.048180555554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45989.048180555554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45989.048180555554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45989.048180555554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45989.048180555554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45989.048180555554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45989.048180555554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45989.048180555554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45989.048180555554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45989.048180555554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45989.048180555554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45989.048180555554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45989.048180555554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45989.048180555554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45989.048180555554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45989.048180555554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45989.048180555554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45989.048180555554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45989.048180555554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45989.048180555554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45989.048180555554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45989.048180555554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45989.048180555554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45989.048180555554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45989.048180555554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45989.048180555554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45989.048180555554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45989.048180555554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45989.048180555554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45989.048180555554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45989.048180555554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45989.048180555554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45989.048180555554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45989.048180555554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45989.048180555554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45989.048180555554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45989.048180555554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45989.048180555554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45989.048180555554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45989.048180555554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45989.048180555554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45989.048180555554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45989.048180555554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45989.048180555554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45989.048180555554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45989.048180555554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45989.048180555554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45989.048180555554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45989.048180555554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45989.048180555554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45989.048180555554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45989.048180555554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45989.048180555554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45989.048180555554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45989.048180555554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45989.048180555554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45989.048180555554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45989.048180555554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45989.048180555554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45989.048180555554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45989.048180555554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45989.048180555554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45989.048180555554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45989.048180555554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45989.048180555554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45989.048180555554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45989.048180555554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45989.048180555554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45989.048180555554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45989.048180555554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45989.048180555554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45989.048180555554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45989.048180555554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45989.048180555554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45989.048180555554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45989.048180555554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45989.048180555554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45989.048180555554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45989.048180555554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45989.048180555554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45989.048180555554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45989.048180555554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45989.048180555554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45989.048180555554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45989.048180555554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45989.048180555554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45989.048180555554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45989.048180555554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45989.048180555554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45989.048180555554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45989.048180555554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45989.048180555554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45989.048180555554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45989.048180555554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45989.048180555554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45989.048180555554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45989.048180555554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45989.048180555554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45989.048180555554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45989.048180555554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45989.048180555554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45989.048180555554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45989.048180555554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45989.048180555554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45989.048180555554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45989.048180555554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45989.048180555554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45989.048180555554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45989.048180555554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45989.048180555554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45989.048180555554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45989.048180555554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45989.048180555554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45989.048180555554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45989.048180555554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45989.048180555554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45989.048180555554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45989.048180555554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45989.048180555554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45989.048180555554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45989.048180555554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45989.048180555554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45989.048180555554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45989.048180555554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45989.048180555554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45989.048180555554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45989.048180555554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45989.048180555554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45989.048180555554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45989.048180555554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45989.048180555554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45989.048180555554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45989.048180555554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45989.048180555554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45989.048180555554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45989.048180555554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45989.048180555554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45989.048180555554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45989.048180555554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45989.048180555554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45989.048180555554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45989.048180555554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45989.048180555554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45989.048180555554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45989.048180555554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45989.048180555554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45989.048180555554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45989.048180555554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45989.048180555554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45989.048180555554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45989.048180555554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45989.048180555554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45989.048180555554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45989.048180555554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45989.048180555554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45989.048180555554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45989.048180555554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45989.048180555554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45989.048180555554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45989.048180555554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45989.048180555554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45989.048180555554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45989.048180555554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45989.048180555554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45989.048180555554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45989.048180555554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45989.048180555554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45989.048180555554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45989.048180555554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45989.048180555554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45989.048180555554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45989.048180555554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45989.048180555554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45989.048180555554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45989.048180555554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45989.048180555554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45989.048180555554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45989.048180555554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45989.048180555554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45989.048180555554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45989.048180555554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45989.048180555554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45989.048180555554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45989.048180555554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45989.048180555554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45989.048180555554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45989.048180555554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45989.048180555554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45989.048180555554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45989.048180555554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45989.048180555554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45989.048180555554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45989.048180555554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45989.048180555554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45989.048180555554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45989.048180555554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45989.048180555554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45989.048180555554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45989.048180555554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45989.048180555554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45989.048180555554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45989.048180555554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45989.048180555554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45989.048180555554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45989.048180555554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45989.048180555554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45989.048180555554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45989.048180555554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45989.048180555554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45989.048180555554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45989.048180555554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45989.048180555554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45989.048180555554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45989.048180555554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45989.048180555554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45989.048180555554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45989.048180555554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45989.048180555554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45989.048180555554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45989.048180555554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45989.048180555554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45989.048180555554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45989.048180555554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45989.048180555554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45989.048180555554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45989.048180555554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45989.048180555554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45989.048180555554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45989.048180555554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45989.048180555554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45989.048180555554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45989.048180555554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45989.048180555554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45989.048180555554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45989.048180555554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45989.048180555554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45989.048180555554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45989.048180555554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45989.048180555554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45989.048180555554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45989.048180555554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45989.048180555554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45989.048180555554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45989.048180555554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45989.048180555554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45989.048180555554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45989.048180555554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45989.048180555554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45989.048180555554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45989.048180555554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45989.048180555554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45989.048180555554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45989.048180555554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45989.048180555554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45989.048180555554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45989.048180555554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45989.048180555554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45989.048180555554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45989.048180555554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45989.048180555554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45989.048180555554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45989.048180555554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45989.048180555554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45989.048180555554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45989.048180555554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45989.048180555554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45989.048180555554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45989.048180555554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45989.048180555554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45989.048180555554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45989.048180555554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45989.048180555554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45989.048180555554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45989.048180555554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45989.048180555554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45989.048180555554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45989.048180555554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45989.048180555554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45989.048180555554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45989.048180555554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45989.048180555554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45989.048180555554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45989.048180555554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45989.048180555554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45989.048180555554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45989.048180555554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45989.048180555554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45989.048180555554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45989.048180555554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45989.048180555554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45989.048180555554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45989.048180555554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45989.048180555554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45989.048180555554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45989.048180555554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45989.048180555554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45989.048180555554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45989.048180555554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45989.048180555554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45989.048180555554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45989.048180555554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45989.048180555554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45989.048180555554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45989.048180555554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45989.048180555554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45989.048180555554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45989.048180555554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45989.048180555554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45989.048180555554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45989.048180555554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45989.048180555554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45989.048180555554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45989.048180555554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45989.048180555554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45989.048180555554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45989.048180555554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45989.048180555554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45989.048180555554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45989.048180555554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45989.048180555554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45989.048180555554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45989.048180555554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45989.048180555554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45989.048180555554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45989.048180555554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45989.048180555554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45989.048180555554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45989.048180555554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45989.048180555554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45989.048180555554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45989.048180555554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45989.048180555554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45989.048180555554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45989.048180555554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45989.048180555554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45989.048180555554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45989.048180555554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45989.048180555554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45989.048180555554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45989.048180555554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45989.048180555554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45989.048180555554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45989.048180555554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45989.048180555554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45989.048180555554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45989.048180555554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45989.048180555554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45989.048180555554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45989.048180555554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45989.048180555554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45989.048180555554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45989.048180555554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45989.048180555554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45989.048180555554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45989.048180555554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45989.048180555554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45989.048180555554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45989.048180555554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45989.048180555554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45989.048180555554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45989.048180555554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45989.048180555554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45989.048180555554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45989.048180555554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45989.048180555554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45989.048180555554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45989.048180555554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45989.048180555554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45989.048180555554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45989.048180555554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45989.048180555554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45989.048180555554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45989.048180555554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45989.048180555554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45989.048180555554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45989.048180555554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45989.048180555554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45989.048180555554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45989.048180555554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45989.048180555554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45989.048180555554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45989.048180555554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45989.048180555554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45989.048180555554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45989.048180555554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45989.048180555554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45989.048180555554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45989.048180555554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45989.048180555554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45989.048180555554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45989.048180555554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45989.048180555554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45989.048180555554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45989.048180555554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45989.048180555554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45989.048180555554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45989.048180555554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45989.048180555554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45989.048180555554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45989.048180555554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45989.048180555554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45989.048180555554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45989.048180555554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45989.048180555554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45989.048180555554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45989.048180555554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45989.048180555554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45989.048180555554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45989.048180555554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45989.048180555554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45989.048180555554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45989.048180555554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45989.048180555554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45989.048180555554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45989.048180555554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45989.048180555554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45989.048180555554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45989.048180555554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45989.048180555554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45989.048180555554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45989.048180555554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45989.048180555554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45989.048180555554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45989.048180555554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45989.048180555554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45989.048180555554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45989.048180555554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45989.048180555554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45989.048180555554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45989.048180555554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45989.048180555554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45989.048180555554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45989.048180555554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45989.048180555554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45989.048180555554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45989.048180555554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45989.048180555554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45989.048180555554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45989.048180555554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45989.048180555554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45989.048180555554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45989.048180555554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45989.048180555554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45989.048180555554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45989.048180555554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45989.048180555554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45989.048180555554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45989.048180555554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45989.048180555554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45989.048180555554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45989.048180555554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45989.048180555554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45989.048180555554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45989.048180555554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45989.048180555554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45989.048180555554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45989.048180555554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45989.048180555554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45989.048180555554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45989.048180555554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45989.048180555554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45989.048180555554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45989.048180555554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45989.048180555554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45989.048180555554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45989.048180555554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45989.048180555554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45989.048180555554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45989.048180555554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45989.048180555554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45989.048180555554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45989.048180555554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45989.048180555554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45989.048180555554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45989.048180555554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45989.048180555554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45989.048180555554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45989.048180555554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45989.048180555554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45989.048180555554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45989.048180555554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45989.048180555554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45989.048180555554</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285.56746296295751</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
        <v>5393</v>
      </c>
      <c r="C3" s="90">
        <v>1</v>
      </c>
      <c r="D3" s="88" t="s">
        <v>39116</v>
      </c>
      <c r="E3" s="91" t="s">
        <v>39021</v>
      </c>
      <c r="F3" s="92">
        <v>45989.035416666666</v>
      </c>
      <c r="G3" s="93">
        <f t="shared" ref="G3:G10" ca="1" si="0">IFERROR(NOW()-F3,"")</f>
        <v>1.2763888888002839E-2</v>
      </c>
      <c r="H3" s="92">
        <v>45989.029872685183</v>
      </c>
      <c r="I3" s="110" t="s">
        <v>39117</v>
      </c>
      <c r="J3" s="110" t="s">
        <v>24</v>
      </c>
      <c r="K3" s="94" t="s">
        <v>39118</v>
      </c>
      <c r="L3" s="88" t="s">
        <v>39119</v>
      </c>
    </row>
    <row r="4" spans="1:16" ht="15" customHeight="1">
      <c r="A4" s="110"/>
      <c r="B4" s="110" t="str">
        <f>IFERROR(VLOOKUP(D4,DB!A:K,11,0),"")</f>
        <v/>
      </c>
      <c r="C4" s="90"/>
      <c r="D4" s="88"/>
      <c r="E4" s="91"/>
      <c r="F4" s="92"/>
      <c r="G4" s="93">
        <f t="shared" ca="1" si="0"/>
        <v>45989.048180555554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45989.048180555554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45989.048180555554</v>
      </c>
      <c r="H6" s="92"/>
      <c r="I6" s="110" t="str">
        <f>IFERROR(VLOOKUP(D6,DB!A:F,6,0),"")</f>
        <v/>
      </c>
      <c r="J6" s="110" t="str">
        <f>IFERROR(VLOOKUP(D6,DB!A:G,7,0),"")</f>
        <v/>
      </c>
      <c r="K6" s="94"/>
      <c r="L6" s="88" t="str">
        <f>IFERROR(VLOOKUP(D6,DB!A:I,9,0),"")</f>
        <v/>
      </c>
    </row>
    <row r="7" spans="1:16" ht="15" customHeight="1">
      <c r="A7" s="110"/>
      <c r="B7" s="121"/>
      <c r="C7" s="90"/>
      <c r="D7" s="88"/>
      <c r="E7" s="91"/>
      <c r="F7" s="92"/>
      <c r="G7" s="93">
        <f t="shared" ca="1" si="0"/>
        <v>45989.048180555554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45989.048180555554</v>
      </c>
      <c r="H8" s="92"/>
      <c r="I8" s="110" t="str">
        <f>IFERROR(VLOOKUP(D8,DB!A:F,6,0),"")</f>
        <v/>
      </c>
      <c r="J8" s="110" t="str">
        <f>IFERROR(VLOOKUP(D8,DB!A:G,7,0),"")</f>
        <v/>
      </c>
      <c r="K8" s="94"/>
      <c r="L8" s="88" t="str">
        <f>IFERROR(VLOOKUP(D8,DB!A:I,9,0),"")</f>
        <v/>
      </c>
    </row>
    <row r="9" spans="1:16" ht="15" customHeight="1">
      <c r="A9" s="110"/>
      <c r="B9" s="121"/>
      <c r="C9" s="121"/>
      <c r="D9" s="88"/>
      <c r="E9" s="91"/>
      <c r="F9" s="92"/>
      <c r="G9" s="93">
        <f t="shared" ca="1" si="0"/>
        <v>45989.048180555554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45989.048180555554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74" ca="1" si="1">IFERROR(NOW()-F11,"")</f>
        <v>45989.048180555554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45989.048180555554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45989.048180555554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45989.048180555554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45989.048180555554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45989.048180555554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45989.048180555554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45989.048180555554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45989.048180555554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45989.048180555554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45989.048180555554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45989.048180555554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45989.048180555554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45989.048180555554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45989.048180555554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45989.048180555554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45989.048180555554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45989.048180555554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45989.048180555554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45989.048180555554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45989.048180555554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45989.048180555554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45989.048180555554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45989.048180555554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45989.048180555554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45989.048180555554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45989.048180555554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45989.048180555554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45989.048180555554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45989.048180555554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45989.048180555554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45989.048180555554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45989.048180555554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45989.048180555554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45989.048180555554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45989.048180555554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45989.048180555554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45989.048180555554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45989.048180555554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45989.048180555554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45989.048180555554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45989.048180555554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45989.048180555554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45989.048180555554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45989.048180555554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45989.048180555554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45989.048180555554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45989.048180555554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45989.048180555554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45989.048180555554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45989.048180555554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45989.048180555554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45989.048180555554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45989.048180555554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45989.048180555554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45989.048180555554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45989.048180555554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45989.048180555554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45989.048180555554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45989.048180555554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45989.048180555554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45989.048180555554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45989.048180555554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45989.048180555554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ref="G75:G138" ca="1" si="2">IFERROR(NOW()-F75,"")</f>
        <v>45989.048180555554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45989.048180555554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45989.048180555554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45989.048180555554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45989.048180555554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45989.048180555554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45989.048180555554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45989.048180555554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45989.048180555554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45989.048180555554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45989.048180555554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45989.048180555554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45989.048180555554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45989.048180555554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45989.048180555554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45989.048180555554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45989.048180555554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45989.048180555554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45989.048180555554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45989.048180555554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45989.048180555554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45989.048180555554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45989.048180555554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45989.048180555554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45989.048180555554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45989.048180555554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45989.048180555554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45989.048180555554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45989.048180555554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45989.048180555554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45989.048180555554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45989.048180555554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45989.048180555554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45989.048180555554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45989.048180555554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45989.048180555554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45989.048180555554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45989.048180555554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45989.048180555554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45989.048180555554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45989.048180555554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45989.048180555554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45989.048180555554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45989.048180555554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45989.048180555554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45989.048180555554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45989.048180555554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45989.048180555554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45989.048180555554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45989.048180555554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45989.048180555554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45989.048180555554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45989.048180555554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45989.048180555554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45989.048180555554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45989.048180555554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45989.048180555554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45989.048180555554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45989.048180555554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45989.048180555554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45989.048180555554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45989.048180555554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45989.048180555554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45989.048180555554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ref="G139:G202" ca="1" si="3">IFERROR(NOW()-F139,"")</f>
        <v>45989.048180555554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45989.048180555554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45989.048180555554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45989.048180555554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45989.048180555554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45989.048180555554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45989.048180555554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45989.048180555554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45989.048180555554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45989.048180555554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45989.048180555554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45989.048180555554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45989.048180555554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45989.048180555554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45989.048180555554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45989.048180555554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45989.048180555554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45989.048180555554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45989.048180555554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45989.048180555554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45989.048180555554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45989.048180555554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45989.048180555554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45989.048180555554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45989.048180555554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45989.048180555554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45989.048180555554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45989.048180555554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45989.048180555554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45989.048180555554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45989.048180555554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45989.048180555554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45989.048180555554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45989.048180555554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45989.048180555554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45989.048180555554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45989.048180555554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45989.048180555554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45989.048180555554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45989.048180555554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45989.048180555554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45989.048180555554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45989.048180555554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45989.048180555554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45989.048180555554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45989.048180555554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45989.048180555554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45989.048180555554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45989.048180555554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45989.048180555554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45989.048180555554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45989.048180555554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45989.048180555554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45989.048180555554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45989.048180555554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45989.048180555554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45989.048180555554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45989.048180555554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45989.048180555554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45989.048180555554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45989.048180555554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45989.048180555554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45989.048180555554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45989.048180555554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ref="G203:G266" ca="1" si="4">IFERROR(NOW()-F203,"")</f>
        <v>45989.048180555554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45989.048180555554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45989.048180555554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45989.048180555554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45989.048180555554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45989.048180555554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45989.048180555554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45989.048180555554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45989.048180555554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45989.048180555554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45989.048180555554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45989.048180555554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45989.048180555554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45989.048180555554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45989.048180555554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45989.048180555554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45989.048180555554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45989.048180555554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45989.048180555554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45989.048180555554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45989.048180555554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45989.048180555554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45989.048180555554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45989.048180555554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45989.048180555554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45989.048180555554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45989.048180555554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45989.048180555554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45989.048180555554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45989.048180555554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45989.048180555554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45989.048180555554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45989.048180555554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45989.048180555554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45989.048180555554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45989.048180555554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45989.048180555554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45989.048180555554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45989.048180555554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45989.048180555554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45989.048180555554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45989.048180555554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45989.048180555554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45989.048180555554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45989.048180555554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45989.048180555554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45989.048180555554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45989.048180555554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45989.048180555554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45989.048180555554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45989.048180555554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45989.048180555554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45989.048180555554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45989.048180555554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45989.048180555554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45989.048180555554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45989.048180555554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45989.048180555554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45989.048180555554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45989.048180555554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45989.048180555554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45989.048180555554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45989.048180555554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45989.048180555554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ref="G267:G312" ca="1" si="5">IFERROR(NOW()-F267,"")</f>
        <v>45989.048180555554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45989.048180555554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45989.048180555554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45989.048180555554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45989.048180555554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45989.048180555554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45989.048180555554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45989.048180555554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45989.048180555554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45989.048180555554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45989.048180555554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45989.048180555554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45989.048180555554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45989.048180555554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45989.048180555554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45989.048180555554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45989.048180555554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45989.048180555554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45989.048180555554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45989.048180555554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45989.048180555554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45989.048180555554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45989.048180555554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45989.048180555554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45989.048180555554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45989.048180555554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45989.048180555554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45989.048180555554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45989.048180555554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45989.048180555554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45989.048180555554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45989.048180555554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45989.048180555554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45989.048180555554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45989.048180555554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45989.048180555554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45989.048180555554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45989.048180555554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45989.048180555554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45989.048180555554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45989.048180555554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45989.048180555554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45989.048180555554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45989.048180555554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45989.048180555554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45989.048180555554</v>
      </c>
      <c r="H312" s="92"/>
      <c r="I312" s="110" t="str">
        <f>IFERROR(VLOOKUP(D312,DB!A:F,6,0),"")</f>
        <v/>
      </c>
      <c r="J312" s="110" t="str">
        <f>IFERROR(VLOOKUP(D312,DB!A:G,7,0),"")</f>
        <v/>
      </c>
      <c r="K312" s="94"/>
      <c r="L312" s="88" t="str">
        <f>IFERROR(VLOOKUP(D312,DB!A:I,9,0),"")</f>
        <v/>
      </c>
    </row>
  </sheetData>
  <dataValidations count="2">
    <dataValidation allowBlank="1" showInputMessage="1" showErrorMessage="1" sqref="E1" xr:uid="{A4F81451-56CC-4543-9497-104C4E44EE4B}"/>
    <dataValidation type="list" allowBlank="1" showInputMessage="1" showErrorMessage="1" sqref="E2:E3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5" sqref="D15"/>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97.216120370365388</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62.859303240737063</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40.387069444441295</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7.6748819444401306</v>
      </c>
      <c r="H5" s="38">
        <v>45981.360798611109</v>
      </c>
      <c r="I5" s="106" t="str">
        <f>IFERROR(VLOOKUP(D5,DB!A:F,6,0),"")</f>
        <v>SCECO</v>
      </c>
      <c r="J5" s="106" t="str">
        <f>IFERROR(VLOOKUP(D5,DB!A:G,7,0),"")</f>
        <v>Dead</v>
      </c>
      <c r="K5" s="106" t="s">
        <v>39127</v>
      </c>
      <c r="L5" s="106" t="str">
        <f>IFERROR(VLOOKUP(D5,DB!A:I,9,0),"")</f>
        <v>Latis</v>
      </c>
    </row>
    <row r="6" spans="1:13">
      <c r="A6" s="37" t="s">
        <v>39128</v>
      </c>
      <c r="B6" s="37" t="str">
        <f>IFERROR(VLOOKUP(D6,DB!A:K,11,0),"")</f>
        <v>R5</v>
      </c>
      <c r="C6" s="37">
        <v>1</v>
      </c>
      <c r="D6" s="37" t="s">
        <v>32330</v>
      </c>
      <c r="E6" s="37" t="s">
        <v>39021</v>
      </c>
      <c r="F6" s="38">
        <v>45988.974733796298</v>
      </c>
      <c r="G6" s="143">
        <f t="shared" ref="G6:G51" ca="1" si="2">IFERROR(NOW()-F6,"")</f>
        <v>7.3446759255602956E-2</v>
      </c>
      <c r="H6" s="38">
        <v>45988.968449074076</v>
      </c>
      <c r="I6" s="37" t="s">
        <v>88</v>
      </c>
      <c r="J6" s="37" t="str">
        <f>IFERROR(VLOOKUP(D6,DB!A:G,7,0),"")</f>
        <v>Dead</v>
      </c>
      <c r="K6" s="37" t="s">
        <v>39129</v>
      </c>
      <c r="L6" s="37" t="str">
        <f>IFERROR(VLOOKUP(D6,DB!A:I,9,0),"")</f>
        <v>Latis</v>
      </c>
    </row>
    <row r="7" spans="1:13">
      <c r="A7" s="37"/>
      <c r="B7" s="37" t="str">
        <f>IFERROR(VLOOKUP(D7,DB!A:K,11,0),"")</f>
        <v/>
      </c>
      <c r="C7" s="37"/>
      <c r="D7" s="37"/>
      <c r="E7" s="37"/>
      <c r="F7" s="38"/>
      <c r="G7" s="143">
        <f t="shared" ca="1" si="2"/>
        <v>45989.048180555554</v>
      </c>
      <c r="H7" s="38"/>
      <c r="I7" s="37" t="str">
        <f>IFERROR(VLOOKUP(D7,DB!A:F,6,0),"")</f>
        <v/>
      </c>
      <c r="J7" s="37" t="str">
        <f>IFERROR(VLOOKUP(D7,DB!A:G,7,0),"")</f>
        <v/>
      </c>
      <c r="K7" s="37"/>
      <c r="L7" s="37" t="str">
        <f>IFERROR(VLOOKUP(D7,DB!A:I,9,0),"")</f>
        <v/>
      </c>
    </row>
    <row r="8" spans="1:13">
      <c r="A8" s="37"/>
      <c r="B8" s="37" t="str">
        <f>IFERROR(VLOOKUP(D8,DB!A:K,11,0),"")</f>
        <v/>
      </c>
      <c r="C8" s="37"/>
      <c r="D8" s="148"/>
      <c r="E8" s="37"/>
      <c r="F8" s="38"/>
      <c r="G8" s="143">
        <f t="shared" ca="1" si="2"/>
        <v>45989.048180555554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45989.048180555554</v>
      </c>
      <c r="H9" s="38"/>
      <c r="I9" s="37" t="str">
        <f>IFERROR(VLOOKUP(D9,DB!A:F,6,0),"")</f>
        <v/>
      </c>
      <c r="J9" s="37" t="str">
        <f>IFERROR(VLOOKUP(D9,DB!A:G,7,0),"")</f>
        <v/>
      </c>
      <c r="K9" s="37"/>
      <c r="L9" s="37" t="str">
        <f>IFERROR(VLOOKUP(D9,DB!A:I,9,0),"")</f>
        <v/>
      </c>
    </row>
    <row r="10" spans="1:13" ht="15.75">
      <c r="A10" s="37"/>
      <c r="B10" s="37" t="str">
        <f>IFERROR(VLOOKUP(D10,DB!A:K,11,0),"")</f>
        <v/>
      </c>
      <c r="C10" s="37"/>
      <c r="D10" s="145"/>
      <c r="E10" s="37"/>
      <c r="F10" s="38"/>
      <c r="G10" s="143">
        <f t="shared" ca="1" si="2"/>
        <v>45989.048180555554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45989.048180555554</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43">
        <f t="shared" ca="1" si="2"/>
        <v>45989.048180555554</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45989.048180555554</v>
      </c>
      <c r="H13" s="38"/>
      <c r="I13" s="37" t="str">
        <f>IFERROR(VLOOKUP(D13,DB!A:F,6,0),"")</f>
        <v/>
      </c>
      <c r="J13" s="37" t="str">
        <f>IFERROR(VLOOKUP(D13,DB!A:G,7,0),"")</f>
        <v/>
      </c>
      <c r="K13" s="37"/>
      <c r="L13" s="37" t="str">
        <f>IFERROR(VLOOKUP(D13,DB!A:I,9,0),"")</f>
        <v/>
      </c>
    </row>
    <row r="14" spans="1:13">
      <c r="A14" s="37"/>
      <c r="B14" s="37" t="str">
        <f>IFERROR(VLOOKUP(D14,DB!A:K,11,0),"")</f>
        <v/>
      </c>
      <c r="C14" s="37"/>
      <c r="D14" s="149"/>
      <c r="E14" s="37"/>
      <c r="F14" s="38"/>
      <c r="G14" s="143">
        <f t="shared" ca="1" si="2"/>
        <v>45989.048180555554</v>
      </c>
      <c r="H14" s="38"/>
      <c r="I14" s="37" t="str">
        <f>IFERROR(VLOOKUP(D14,DB!A:F,6,0),"")</f>
        <v/>
      </c>
      <c r="J14" s="37" t="str">
        <f>IFERROR(VLOOKUP(D14,DB!A:G,7,0),"")</f>
        <v/>
      </c>
      <c r="K14" s="37"/>
      <c r="L14" s="37" t="str">
        <f>IFERROR(VLOOKUP(D14,DB!A:I,9,0),"")</f>
        <v/>
      </c>
    </row>
    <row r="15" spans="1:13">
      <c r="A15" s="37"/>
      <c r="B15" s="37" t="str">
        <f>IFERROR(VLOOKUP(D15,DB!A:K,11,0),"")</f>
        <v/>
      </c>
      <c r="C15" s="37"/>
      <c r="D15" s="149"/>
      <c r="E15" s="37"/>
      <c r="F15" s="38"/>
      <c r="G15" s="143">
        <f t="shared" ca="1" si="2"/>
        <v>45989.048180555554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45989.048180555554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45989.048180555554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45989.048180555554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45989.048180555554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45989.048180555554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45989.048180555554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45989.048180555554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45989.048180555554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45989.048180555554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45989.048180555554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45989.048180555554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45989.048180555554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45989.048180555554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45989.048180555554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45989.048180555554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45989.048180555554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45989.048180555554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45989.048180555554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45989.048180555554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45989.048180555554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45989.048180555554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45989.048180555554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45989.048180555554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45989.048180555554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45989.048180555554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45989.048180555554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45989.048180555554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45989.048180555554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45989.048180555554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45989.048180555554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45989.048180555554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45989.048180555554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45989.048180555554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45989.048180555554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45989.048180555554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43">
        <f t="shared" ca="1" si="2"/>
        <v>45989.048180555554</v>
      </c>
      <c r="H51" s="38"/>
      <c r="I51" s="37" t="str">
        <f>IFERROR(VLOOKUP(D51,DB!A:F,6,0),"")</f>
        <v/>
      </c>
      <c r="J51" s="37" t="str">
        <f>IFERROR(VLOOKUP(D51,DB!A:G,7,0),"")</f>
        <v/>
      </c>
      <c r="K51" s="37"/>
      <c r="L51" s="37" t="str">
        <f>IFERROR(VLOOKUP(D51,DB!A:I,9,0),"")</f>
        <v/>
      </c>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row r="60" spans="1:12">
      <c r="A60" s="37"/>
      <c r="B60" s="37"/>
      <c r="C60" s="37"/>
      <c r="D60" s="37"/>
      <c r="E60" s="37"/>
      <c r="F60" s="38"/>
      <c r="G60" s="143"/>
      <c r="H60" s="38"/>
      <c r="I60" s="37"/>
      <c r="J60" s="37"/>
      <c r="K60" s="37"/>
      <c r="L60" s="37"/>
    </row>
  </sheetData>
  <dataValidations count="2">
    <dataValidation allowBlank="1" showInputMessage="1" showErrorMessage="1" sqref="E1" xr:uid="{920C6338-E771-4DAE-8C89-92A9093EA4DE}"/>
    <dataValidation type="list" allowBlank="1" showInputMessage="1" showErrorMessage="1" sqref="E2:E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R6</v>
      </c>
      <c r="C2" s="124">
        <v>2</v>
      </c>
      <c r="D2" s="121" t="s">
        <v>39000</v>
      </c>
      <c r="E2" s="106" t="s">
        <v>39021</v>
      </c>
      <c r="F2" s="125"/>
      <c r="G2" s="72">
        <f ca="1">IFERROR(NOW()-F2,"-")</f>
        <v>45989.048180555554</v>
      </c>
      <c r="H2" s="125"/>
      <c r="I2" s="123" t="str">
        <f>IFERROR(VLOOKUP(D2,DB!A:F,6,0),"")</f>
        <v>Generator-SG</v>
      </c>
      <c r="J2" s="123" t="str">
        <f>IFERROR(VLOOKUP(D2,DB!A:G,7,0),"")</f>
        <v>Dead</v>
      </c>
      <c r="K2" s="126"/>
      <c r="L2" s="127" t="str">
        <f>IFERROR(VLOOKUP(D2,DB!A:I,9,0),"")</f>
        <v>Latis</v>
      </c>
    </row>
    <row r="3" spans="1:16382" ht="31.5" customHeight="1">
      <c r="A3" s="122"/>
      <c r="B3" s="123" t="str">
        <f>IFERROR(VLOOKUP(D3,DB!A:K,11,0),"")</f>
        <v/>
      </c>
      <c r="C3" s="124"/>
      <c r="D3" s="121"/>
      <c r="E3" s="106"/>
      <c r="F3" s="125"/>
      <c r="G3" s="72">
        <f ca="1">IFERROR(NOW()-F3,"-")</f>
        <v>45989.048180555554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45989.048180555554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1"/>
      <c r="E5" s="106"/>
      <c r="F5" s="125"/>
      <c r="G5" s="72">
        <f ca="1">IFERROR(NOW()-F5,"-")</f>
        <v>45989.048180555554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45989.048180555554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45989.048180555554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45989.048180555554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45989.048180555554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45989.048180555554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45989.048180555554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1"/>
      <c r="E12" s="106"/>
      <c r="F12" s="125"/>
      <c r="G12" s="72">
        <f ca="1">IFERROR(NOW()-F12,"-")</f>
        <v>45989.048180555554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45989.048180555554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45989.048180555554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45989.048180555554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45989.048180555554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45989.048180555554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45989.048180555554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45989.048180555554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45989.048180555554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45989.048180555554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45989.048180555554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45989.048180555554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45989.048180555554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2025-11-27T22:09:22Z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