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23" documentId="120_S{2AC9BD13-BADA-5192-A53E-5A8FF88502F6}" xr6:coauthVersionLast="47" xr6:coauthVersionMax="47" xr10:uidLastSave="{8288DC23-C4A3-415F-94D3-B338A1145B5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3" i="9"/>
  <c r="G2" i="9"/>
  <c r="B3" i="9"/>
  <c r="G4" i="9"/>
  <c r="G5" i="9"/>
  <c r="G6" i="9"/>
  <c r="G7" i="9"/>
  <c r="G8" i="9"/>
  <c r="G9" i="9"/>
  <c r="I2" i="9"/>
  <c r="I4" i="9"/>
  <c r="I5" i="9"/>
  <c r="I6" i="9"/>
  <c r="I7" i="9"/>
  <c r="D6" i="3"/>
  <c r="D7" i="3"/>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3"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J6" i="9"/>
  <c r="L6" i="9"/>
  <c r="B7" i="9"/>
  <c r="J7" i="9"/>
  <c r="L7" i="9"/>
  <c r="B8" i="9"/>
  <c r="I8" i="9"/>
  <c r="J8" i="9"/>
  <c r="L8" i="9"/>
  <c r="B9" i="9"/>
  <c r="I9" i="9"/>
  <c r="J9" i="9"/>
  <c r="L9" i="9"/>
  <c r="B10" i="9"/>
  <c r="G10" i="9"/>
  <c r="I10" i="9"/>
  <c r="J10" i="9"/>
  <c r="L10" i="9"/>
  <c r="B11" i="9"/>
  <c r="G11" i="9"/>
  <c r="I11" i="9"/>
  <c r="J11" i="9"/>
  <c r="L11" i="9"/>
  <c r="B12" i="9"/>
  <c r="G12" i="9"/>
  <c r="I12" i="9"/>
  <c r="J12" i="9"/>
  <c r="L12" i="9"/>
  <c r="J3" i="9"/>
  <c r="L3" i="9"/>
  <c r="J2" i="9"/>
  <c r="L2" i="9"/>
  <c r="J4" i="9"/>
  <c r="L4" i="9"/>
  <c r="B5" i="9"/>
  <c r="J5" i="9"/>
  <c r="L5"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<sst xmlns="http://schemas.openxmlformats.org/spreadsheetml/2006/main" count="180290" uniqueCount="39135">
  <si>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</si>
  <si>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</si>
  <si>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</si>
  <si>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</si>
  <si>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</si>
  <si>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</si>
  <si>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</si>
  <si>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</si>
  <si>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</si>
  <si>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</si>
  <si>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</si>
  <si>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</si>
  <si>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</si>
  <si>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</si>
  <si>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</si>
  <si>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</si>
  <si>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</si>
  <si>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</si>
  <si>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</si>
  <si>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</si>
  <si>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</si>
  <si>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</si>
  <si>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</si>
  <si>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</si>
  <si>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</si>
  <si>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</si>
  <si>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</si>
  <si>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</si>
  <si>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</si>
  <si>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</si>
  <si>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</si>
  <si>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</si>
  <si>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</si>
  <si>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</si>
  <si>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</si>
  <si>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</si>
  <si>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</si>
  <si>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</si>
  <si>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</si>
  <si>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</si>
  <si>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</si>
  <si>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</si>
  <si>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</si>
  <si>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</si>
  <si>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</si>
  <si>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</si>
  <si>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</si>
  <si>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</si>
  <si>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</si>
  <si>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</si>
  <si>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</si>
  <si>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</si>
  <si>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</si>
  <si>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</si>
  <si>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</si>
  <si>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</si>
  <si>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</si>
  <si>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</si>
  <si>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</si>
  <si>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</si>
  <si>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</si>
  <si>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</si>
  <si>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</si>
  <si>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</si>
  <si>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</si>
  <si>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</si>
  <si>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</si>
  <si>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</si>
  <si>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</si>
  <si>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</si>
  <si>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</si>
  <si>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</si>
  <si>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</si>
  <si>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</si>
  <si>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</si>
  <si>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</si>
  <si>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</si>
  <si>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</si>
  <si>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</si>
  <si>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</si>
  <si>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</si>
  <si>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</si>
  <si>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</si>
  <si>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</si>
  <si>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</si>
  <si>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</si>
  <si>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</si>
  <si>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</si>
  <si>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</si>
  <si>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</si>
  <si>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</si>
  <si>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</si>
  <si>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</si>
  <si>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</si>
  <si>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</si>
  <si>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</si>
  <si>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</si>
  <si>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</si>
  <si>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</si>
  <si>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</si>
  <si>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</si>
  <si>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</si>
  <si>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</si>
  <si>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</si>
  <si>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</si>
  <si>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</si>
  <si>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</si>
  <si>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</si>
  <si>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</si>
  <si>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</si>
  <si>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</si>
  <si>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</si>
  <si>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</si>
  <si>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</si>
  <si>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</si>
  <si>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</si>
  <si>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</si>
  <si>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</si>
  <si>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</si>
  <si>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</si>
  <si>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</si>
  <si>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</si>
  <si>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</si>
  <si>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</si>
  <si>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</si>
  <si>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</si>
  <si>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</si>
  <si>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</si>
  <si>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</si>
  <si>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</si>
  <si>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</si>
  <si>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</si>
  <si>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</si>
  <si>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</si>
  <si>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</si>
  <si>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</si>
  <si>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</si>
  <si>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</si>
  <si>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</si>
  <si>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</si>
  <si>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</si>
  <si>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</si>
  <si>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</si>
  <si>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</si>
  <si>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</si>
  <si>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</si>
  <si>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</si>
  <si>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</si>
  <si>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</si>
  <si>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</si>
  <si>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</si>
  <si>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</si>
  <si>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</si>
  <si>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</si>
  <si>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</si>
  <si>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</si>
  <si>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</si>
  <si>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</si>
  <si>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</si>
  <si>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</si>
  <si>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</si>
  <si>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</si>
  <si>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</si>
  <si>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</si>
  <si>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</si>
  <si>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</si>
  <si>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</si>
  <si>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</si>
  <si>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</si>
  <si>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</si>
  <si>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</si>
  <si>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</si>
  <si>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</si>
  <si>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</si>
  <si>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</si>
  <si>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</si>
  <si>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</si>
  <si>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</si>
  <si>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</si>
  <si>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</si>
  <si>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</si>
  <si>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</si>
  <si>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</si>
  <si>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</si>
  <si>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</si>
  <si>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</si>
  <si>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</si>
  <si>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</si>
  <si>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</si>
  <si>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</si>
  <si>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</si>
  <si>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</si>
  <si>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</si>
  <si>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</si>
  <si>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</si>
  <si>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</si>
  <si>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</si>
  <si>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</si>
  <si>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</si>
  <si>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</si>
  <si>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</si>
  <si>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</si>
  <si>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</si>
  <si>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</si>
  <si>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</si>
  <si>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</si>
  <si>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</si>
  <si>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</si>
  <si>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</si>
  <si>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</si>
  <si>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</si>
  <si>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</si>
  <si>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</si>
  <si>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</si>
  <si>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</si>
  <si>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</si>
  <si>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</si>
  <si>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</si>
  <si>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</si>
  <si>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</si>
  <si>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</si>
  <si>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</si>
  <si>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</si>
  <si>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</si>
  <si>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</si>
  <si>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</si>
  <si>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</si>
  <si>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</si>
  <si>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</si>
  <si>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</si>
  <si>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</si>
  <si>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</si>
  <si>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</si>
  <si>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</si>
  <si>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</si>
  <si>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</si>
  <si>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</si>
  <si>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</si>
  <si>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</si>
  <si>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</si>
  <si>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</si>
  <si>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</si>
  <si>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</si>
  <si>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</si>
  <si>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</si>
  <si>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</si>
  <si>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</si>
  <si>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</si>
  <si>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</si>
  <si>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</si>
  <si>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</si>
  <si>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</si>
  <si>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</si>
  <si>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</si>
  <si>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</si>
  <si>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</si>
  <si>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</si>
  <si>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</si>
  <si>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</si>
  <si>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</si>
  <si>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</si>
  <si>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</si>
  <si>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</si>
  <si>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</si>
  <si>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</si>
  <si>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</si>
  <si>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</si>
  <si>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</si>
  <si>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</si>
  <si>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</si>
  <si>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</si>
  <si>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</si>
  <si>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</si>
  <si>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</si>
  <si>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</si>
  <si>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</si>
  <si>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</si>
  <si>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</si>
  <si>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</si>
  <si>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</si>
  <si>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</si>
  <si>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</si>
  <si>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</si>
  <si>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</si>
  <si>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</si>
  <si>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</si>
  <si>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</si>
  <si>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</si>
  <si>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</si>
  <si>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</si>
  <si>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</si>
  <si>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</si>
  <si>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</si>
  <si>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</si>
  <si>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</si>
  <si>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</si>
  <si>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</si>
  <si>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</si>
  <si>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</si>
  <si>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</si>
  <si>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</si>
  <si>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</si>
  <si>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</si>
  <si>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</si>
  <si>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</si>
  <si>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</si>
  <si>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</si>
  <si>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</si>
  <si>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</si>
  <si>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</si>
  <si>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</si>
  <si>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</si>
  <si>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</si>
  <si>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</si>
  <si>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</si>
  <si>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</si>
  <si>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</si>
  <si>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</si>
  <si>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</si>
  <si>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</si>
  <si>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</si>
  <si>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</si>
  <si>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</si>
  <si>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</si>
  <si>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</si>
  <si>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</si>
  <si>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</si>
  <si>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</si>
  <si>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</si>
  <si>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</si>
  <si>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</si>
  <si>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</si>
  <si>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</si>
  <si>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</si>
  <si>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</si>
  <si>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</si>
  <si>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</si>
  <si>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</si>
  <si>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</si>
  <si>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</si>
  <si>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</si>
  <si>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</si>
  <si>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</si>
  <si>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</si>
  <si>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</si>
  <si>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</si>
  <si>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</si>
  <si>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</si>
  <si>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</si>
  <si>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</si>
  <si>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</si>
  <si>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</si>
  <si>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</si>
  <si>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</si>
  <si>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</si>
  <si>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</si>
  <si>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</si>
  <si>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</si>
  <si>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</si>
  <si>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</si>
  <si>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</si>
  <si>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</si>
  <si>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</si>
  <si>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</si>
  <si>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</si>
  <si>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</si>
  <si>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</si>
  <si>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</si>
  <si>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</si>
  <si>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</si>
  <si>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</si>
  <si>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</si>
  <si>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</si>
  <si>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</si>
  <si>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</si>
  <si>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</si>
  <si>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</si>
  <si>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</si>
  <si>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</si>
  <si>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</si>
  <si>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</si>
  <si>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</si>
  <si>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</si>
  <si>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</si>
  <si>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</si>
  <si>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</si>
  <si>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</si>
  <si>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</si>
  <si>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</si>
  <si>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</si>
  <si>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</si>
  <si>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</si>
  <si>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</si>
  <si>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</si>
  <si>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</si>
  <si>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</si>
  <si>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</si>
  <si>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</si>
  <si>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</si>
  <si>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</si>
  <si>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</si>
  <si>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</si>
  <si>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</si>
  <si>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</si>
  <si>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</si>
  <si>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</si>
  <si>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</si>
  <si>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</si>
  <si>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</si>
  <si>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</si>
  <si>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</si>
  <si>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</si>
  <si>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</si>
  <si>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</si>
  <si>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</si>
  <si>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</si>
  <si>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</si>
  <si>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</si>
  <si>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</si>
  <si>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</si>
  <si>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</si>
  <si>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</si>
  <si>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</si>
  <si>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</si>
  <si>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</si>
  <si>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</si>
  <si>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</si>
  <si>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</si>
  <si>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</si>
  <si>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</si>
  <si>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</si>
  <si>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</si>
  <si>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</si>
  <si>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</si>
  <si>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</si>
  <si>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</si>
  <si>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</si>
  <si>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</si>
  <si>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</si>
  <si>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</si>
  <si>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</si>
  <si>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</si>
  <si>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</si>
  <si>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</si>
  <si>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</si>
  <si>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</si>
  <si>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</si>
  <si>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</si>
  <si>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</si>
  <si>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</si>
  <si>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</si>
  <si>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</si>
  <si>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</si>
  <si>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</si>
  <si>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</si>
  <si>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</si>
  <si>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</si>
  <si>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</si>
  <si>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</si>
  <si>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</si>
  <si>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</si>
  <si>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</si>
  <si>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</si>
  <si>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</si>
  <si>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</si>
  <si>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</si>
  <si>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</si>
  <si>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</si>
  <si>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</si>
  <si>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</si>
  <si>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</si>
  <si>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</si>
  <si>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</si>
  <si>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</si>
  <si>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</si>
  <si>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</si>
  <si>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</si>
  <si>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</si>
  <si>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</si>
  <si>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</si>
  <si>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</si>
  <si>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</si>
  <si>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</si>
  <si>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</si>
  <si>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</si>
  <si>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</si>
  <si>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</si>
  <si>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</si>
  <si>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</si>
  <si>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</si>
  <si>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</si>
  <si>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</si>
  <si>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</si>
  <si>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</si>
  <si>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</si>
  <si>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</si>
  <si>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</si>
  <si>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</si>
  <si>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</si>
  <si>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</si>
  <si>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</si>
  <si>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</si>
  <si>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</si>
  <si>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</si>
  <si>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</si>
  <si>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</si>
  <si>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</si>
  <si>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</si>
  <si>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</si>
  <si>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</si>
  <si>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</si>
  <si>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</si>
  <si>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</si>
  <si>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</si>
  <si>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</si>
  <si>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</si>
  <si>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</si>
  <si>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</si>
  <si>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</si>
  <si>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</si>
  <si>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</si>
  <si>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</si>
  <si>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</si>
  <si>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</si>
  <si>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</si>
  <si>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</si>
  <si>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</si>
  <si>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</si>
  <si>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</si>
  <si>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</si>
  <si>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</si>
  <si>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</si>
  <si>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</si>
  <si>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</si>
  <si>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</si>
  <si>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</si>
  <si>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</si>
  <si>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</si>
  <si>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</si>
  <si>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</si>
  <si>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</si>
  <si>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</si>
  <si>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</si>
  <si>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</si>
  <si>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</si>
  <si>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</si>
  <si>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</si>
  <si>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</si>
  <si>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</si>
  <si>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</si>
  <si>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</si>
  <si>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</si>
  <si>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</si>
  <si>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</si>
  <si>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</si>
  <si>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</si>
  <si>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</si>
  <si>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</si>
  <si>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</si>
  <si>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</si>
  <si>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</si>
  <si>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</si>
  <si>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</si>
  <si>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</si>
  <si>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</si>
  <si>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</si>
  <si>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</si>
  <si>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</si>
  <si>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</si>
  <si>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</si>
  <si>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</si>
  <si>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</si>
  <si>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</si>
  <si>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</si>
  <si>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</si>
  <si>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</si>
  <si>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</si>
  <si>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</si>
  <si>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</si>
  <si>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</si>
  <si>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</si>
  <si>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</si>
  <si>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</si>
  <si>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</si>
  <si>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</si>
  <si>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</si>
  <si>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</si>
  <si>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</si>
  <si>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</si>
  <si>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</si>
  <si>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</si>
  <si>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</si>
  <si>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</si>
  <si>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</si>
  <si>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</si>
  <si>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</si>
  <si>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</si>
  <si>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</si>
  <si>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</si>
  <si>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</si>
  <si>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</si>
  <si>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</si>
  <si>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</si>
  <si>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</si>
  <si>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</si>
  <si>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</si>
  <si>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</si>
  <si>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</si>
  <si>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</si>
  <si>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</si>
  <si>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</si>
  <si>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</si>
  <si>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</si>
  <si>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</si>
  <si>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</si>
  <si>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</si>
  <si>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</si>
  <si>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</si>
  <si>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</si>
  <si>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</si>
  <si>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</si>
  <si>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</si>
  <si>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</si>
  <si>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</si>
  <si>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</si>
  <si>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</si>
  <si>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</si>
  <si>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</si>
  <si>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</si>
  <si>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</si>
  <si>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</si>
  <si>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</si>
  <si>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</si>
  <si>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</si>
  <si>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</si>
  <si>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</si>
  <si>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</si>
  <si>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</si>
  <si>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</si>
  <si>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</si>
  <si>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</si>
  <si>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</si>
  <si>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</si>
  <si>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</si>
  <si>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</si>
  <si>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</si>
  <si>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</si>
  <si>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</si>
  <si>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</si>
  <si>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</si>
  <si>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</si>
  <si>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</si>
  <si>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</si>
  <si>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</si>
  <si>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</si>
  <si>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</si>
  <si>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</si>
  <si>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</si>
  <si>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</si>
  <si>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</si>
  <si>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</si>
  <si>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</si>
  <si>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</si>
  <si>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</si>
  <si>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</si>
  <si>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</si>
  <si>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</si>
  <si>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</si>
  <si>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</si>
  <si>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</si>
  <si>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</si>
  <si>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</si>
  <si>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</si>
  <si>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</si>
  <si>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</si>
  <si>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</si>
  <si>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</si>
  <si>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</si>
  <si>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</si>
  <si>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</si>
  <si>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</si>
  <si>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</si>
  <si>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</si>
  <si>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</si>
  <si>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</si>
  <si>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</si>
  <si>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</si>
  <si>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</si>
  <si>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</si>
  <si>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</si>
  <si>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</si>
  <si>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</si>
  <si>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</si>
  <si>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</si>
  <si>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</si>
  <si>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</si>
  <si>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</si>
  <si>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</si>
  <si>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</si>
  <si>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</si>
  <si>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</si>
  <si>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</si>
  <si>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</si>
  <si>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</si>
  <si>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</si>
  <si>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</si>
  <si>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</si>
  <si>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</si>
  <si>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</si>
  <si>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</si>
  <si>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</si>
  <si>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</si>
  <si>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</si>
  <si>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</si>
  <si>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</si>
  <si>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</si>
  <si>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</si>
  <si>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</si>
  <si>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</si>
  <si>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</si>
  <si>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</si>
  <si>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</si>
  <si>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</si>
  <si>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</si>
  <si>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</si>
  <si>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</si>
  <si>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</si>
  <si>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</si>
  <si>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</si>
  <si>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</si>
  <si>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</si>
  <si>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</si>
  <si>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</si>
  <si>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</si>
  <si>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</si>
  <si>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</si>
  <si>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</si>
  <si>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</si>
  <si>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</si>
  <si>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</si>
  <si>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</si>
  <si>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</si>
  <si>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</si>
  <si>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</si>
  <si>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</si>
  <si>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</si>
  <si>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</si>
  <si>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</si>
  <si>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</si>
  <si>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</si>
  <si>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</si>
  <si>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</si>
  <si>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</si>
  <si>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</si>
  <si>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</si>
  <si>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</si>
  <si>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</si>
  <si>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</si>
  <si>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</si>
  <si>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</si>
  <si>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</si>
  <si>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</si>
  <si>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</si>
  <si>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</si>
  <si>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</si>
  <si>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</si>
  <si>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</si>
  <si>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</si>
  <si>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</si>
  <si>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</si>
  <si>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</si>
  <si>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</si>
  <si>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</si>
  <si>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</si>
  <si>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</si>
  <si>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</si>
  <si>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</si>
  <si>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</si>
  <si>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</si>
  <si>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</si>
  <si>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</si>
  <si>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</si>
  <si>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</si>
  <si>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</si>
  <si>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</si>
  <si>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</si>
  <si>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</si>
  <si>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</si>
  <si>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</si>
  <si>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</si>
  <si>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</si>
  <si>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</si>
  <si>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</si>
  <si>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</si>
  <si>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</si>
  <si>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</si>
  <si>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</si>
  <si>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</si>
  <si>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</si>
  <si>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</si>
  <si>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</si>
  <si>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</si>
  <si>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</si>
  <si>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</si>
  <si>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</si>
  <si>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</si>
  <si>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</si>
  <si>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</si>
  <si>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</si>
  <si>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</si>
  <si>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</si>
  <si>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</si>
  <si>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</si>
  <si>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</si>
  <si>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</si>
  <si>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</si>
  <si>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</si>
  <si>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</si>
  <si>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</si>
  <si>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</si>
  <si>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</si>
  <si>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</si>
  <si>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</si>
  <si>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</si>
  <si>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</si>
  <si>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</si>
  <si>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</si>
  <si>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</si>
  <si>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</si>
  <si>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</si>
  <si>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</si>
  <si>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</si>
  <si>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</si>
  <si>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</si>
  <si>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</si>
  <si>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</si>
  <si>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</si>
  <si>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</si>
  <si>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</si>
  <si>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</si>
  <si>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</si>
  <si>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</si>
  <si>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</si>
  <si>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</si>
  <si>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</si>
  <si>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</si>
  <si>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</si>
  <si>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</si>
  <si>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</si>
  <si>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</si>
  <si>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</si>
  <si>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</si>
  <si>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</si>
  <si>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</si>
  <si>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</si>
  <si>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</si>
  <si>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</si>
  <si>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</si>
  <si>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</si>
  <si>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</si>
  <si>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</si>
  <si>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</si>
  <si>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</si>
  <si>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</si>
  <si>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</si>
  <si>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</si>
  <si>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</si>
  <si>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</si>
  <si>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</si>
  <si>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</si>
  <si>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</si>
  <si>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</si>
  <si>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</si>
  <si>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</si>
  <si>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</si>
  <si>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</si>
  <si>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</si>
  <si>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</si>
  <si>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</si>
  <si>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</si>
  <si>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</si>
  <si>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</si>
  <si>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</si>
  <si>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</si>
  <si>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</si>
  <si>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</si>
  <si>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</si>
  <si>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</si>
  <si>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</si>
  <si>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</si>
  <si>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</si>
  <si>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</si>
  <si>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</si>
  <si>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</si>
  <si>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</si>
  <si>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</si>
  <si>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</si>
  <si>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</si>
  <si>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</si>
  <si>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</si>
  <si>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</si>
  <si>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</si>
  <si>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</si>
  <si>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</si>
  <si>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</si>
  <si>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</si>
  <si>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</si>
  <si>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</si>
  <si>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</si>
  <si>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</si>
  <si>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</si>
  <si>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</si>
  <si>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</si>
  <si>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</si>
  <si>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</si>
  <si>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</si>
  <si>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</si>
  <si>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</si>
  <si>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</si>
  <si>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</si>
  <si>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</si>
  <si>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</si>
  <si>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</si>
  <si>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</si>
  <si>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</si>
  <si>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</si>
  <si>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</si>
  <si>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</si>
  <si>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</si>
  <si>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</si>
  <si>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</si>
  <si>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</si>
  <si>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</si>
  <si>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</si>
  <si>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</si>
  <si>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</si>
  <si>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</si>
  <si>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</si>
  <si>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</si>
  <si>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</si>
  <si>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</si>
  <si>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</si>
  <si>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</si>
  <si>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</si>
  <si>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</si>
  <si>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</si>
  <si>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</si>
  <si>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</si>
  <si>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</si>
  <si>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</si>
  <si>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</si>
  <si>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</si>
  <si>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</si>
  <si>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</si>
  <si>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</si>
  <si>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</si>
  <si>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</si>
  <si>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</si>
  <si>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</si>
  <si>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</si>
  <si>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</si>
  <si>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</si>
  <si>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</si>
  <si>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</si>
  <si>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</si>
  <si>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</si>
  <si>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</si>
  <si>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</si>
  <si>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</si>
  <si>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</si>
  <si>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</si>
  <si>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</si>
  <si>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</si>
  <si>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</si>
  <si>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</si>
  <si>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</si>
  <si>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</si>
  <si>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</si>
  <si>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</si>
  <si>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</si>
  <si>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</si>
  <si>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</si>
  <si>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</si>
  <si>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</si>
  <si>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</si>
  <si>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</si>
  <si>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</si>
  <si>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</si>
  <si>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</si>
  <si>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</si>
  <si>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</si>
  <si>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</si>
  <si>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</si>
  <si>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</si>
  <si>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</si>
  <si>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</si>
  <si>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</si>
  <si>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</si>
  <si>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</si>
  <si>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</si>
  <si>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</si>
  <si>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</si>
  <si>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</si>
  <si>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</si>
  <si>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</si>
  <si>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</si>
  <si>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</si>
  <si>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</si>
  <si>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</si>
  <si>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</si>
  <si>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</si>
  <si>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</si>
  <si>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</si>
  <si>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</si>
  <si>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</si>
  <si>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</si>
  <si>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</si>
  <si>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</si>
  <si>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</si>
  <si>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</si>
  <si>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</si>
  <si>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</si>
  <si>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</si>
  <si>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</si>
  <si>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</si>
  <si>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</si>
  <si>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</si>
  <si>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</si>
  <si>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</si>
  <si>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</si>
  <si>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</si>
  <si>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</si>
  <si>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</si>
  <si>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</si>
  <si>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</si>
  <si>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</si>
  <si>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</si>
  <si>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</si>
  <si>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</si>
  <si>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</si>
  <si>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</si>
  <si>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</si>
  <si>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</si>
  <si>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</si>
  <si>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</si>
  <si>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</si>
  <si>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</si>
  <si>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</si>
  <si>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</si>
  <si>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</si>
  <si>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</si>
  <si>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</si>
  <si>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</si>
  <si>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</si>
  <si>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</si>
  <si>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</si>
  <si>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</si>
  <si>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</si>
  <si>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</si>
  <si>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</si>
  <si>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</si>
  <si>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</si>
  <si>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</si>
  <si>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</si>
  <si>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</si>
  <si>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</si>
  <si>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</si>
  <si>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</si>
  <si>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</si>
  <si>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</si>
  <si>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</si>
  <si>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</si>
  <si>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</si>
  <si>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</si>
  <si>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</si>
  <si>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</si>
  <si>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</si>
  <si>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</si>
  <si>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</si>
  <si>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</si>
  <si>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</si>
  <si>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</si>
  <si>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</si>
  <si>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</si>
  <si>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</si>
  <si>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</si>
  <si>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</si>
  <si>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</si>
  <si>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</si>
  <si>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</si>
  <si>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</si>
  <si>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</si>
  <si>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</si>
  <si>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</si>
  <si>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</si>
  <si>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</si>
  <si>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</si>
  <si>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</si>
  <si>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</si>
  <si>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</si>
  <si>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</si>
  <si>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</si>
  <si>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</si>
  <si>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</si>
  <si>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</si>
  <si>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</si>
  <si>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</si>
  <si>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</si>
  <si>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</si>
  <si>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</si>
  <si>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</si>
  <si>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</si>
  <si>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</si>
  <si>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</si>
  <si>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</si>
  <si>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</si>
  <si>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</si>
  <si>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</si>
  <si>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</si>
  <si>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</si>
  <si>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</si>
  <si>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</si>
  <si>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</si>
  <si>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</si>
  <si>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</si>
  <si>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</si>
  <si>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</si>
  <si>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</si>
  <si>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</si>
  <si>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</si>
  <si>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</si>
  <si>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</si>
  <si>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</si>
  <si>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</si>
  <si>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</si>
  <si>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</si>
  <si>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</si>
  <si>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</si>
  <si>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</si>
  <si>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</si>
  <si>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</si>
  <si>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</si>
  <si>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</si>
  <si>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</si>
  <si>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</si>
  <si>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</si>
  <si>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</si>
  <si>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</si>
  <si>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</si>
  <si>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</si>
  <si>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</si>
  <si>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</si>
  <si>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</si>
  <si>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</si>
  <si>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</si>
  <si>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</si>
  <si>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</si>
  <si>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</si>
  <si>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</si>
  <si>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</si>
  <si>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</si>
  <si>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</si>
  <si>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</si>
  <si>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</si>
  <si>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</si>
  <si>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</si>
  <si>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</si>
  <si>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</si>
  <si>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</si>
  <si>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</si>
  <si>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</si>
  <si>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</si>
  <si>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</si>
  <si>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</si>
  <si>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</si>
  <si>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</si>
  <si>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</si>
  <si>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</si>
  <si>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</si>
  <si>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</si>
  <si>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</si>
  <si>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</si>
  <si>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</si>
  <si>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</si>
  <si>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</si>
  <si>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</si>
  <si>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</si>
  <si>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</si>
  <si>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</si>
  <si>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</si>
  <si>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</si>
  <si>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</si>
  <si>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</si>
  <si>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</si>
  <si>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</si>
  <si>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</si>
  <si>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</si>
  <si>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</si>
  <si>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</si>
  <si>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</si>
  <si>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</si>
  <si>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</si>
  <si>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</si>
  <si>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</si>
  <si>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</si>
  <si>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</si>
  <si>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</si>
  <si>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</si>
  <si>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</si>
  <si>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</si>
  <si>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</si>
  <si>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</si>
  <si>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</si>
  <si>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</si>
  <si>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</si>
  <si>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</si>
  <si>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</si>
  <si>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</si>
  <si>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</si>
  <si>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</si>
  <si>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</si>
  <si>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</si>
  <si>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</si>
  <si>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</si>
  <si>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</si>
  <si>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</si>
  <si>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</si>
  <si>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</si>
  <si>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</si>
  <si>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</si>
  <si>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</si>
  <si>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</si>
  <si>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</si>
  <si>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</si>
  <si>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</si>
  <si>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</si>
  <si>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</si>
  <si>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</si>
  <si>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</si>
  <si>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</si>
  <si>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</si>
  <si>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</si>
  <si>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</si>
  <si>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</si>
  <si>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</si>
  <si>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</si>
  <si>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</si>
  <si>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</si>
  <si>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</si>
  <si>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</si>
  <si>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</si>
  <si>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</si>
  <si>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</si>
  <si>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</si>
  <si>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</si>
  <si>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</si>
  <si>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</si>
  <si>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</si>
  <si>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</si>
  <si>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</si>
  <si>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</si>
  <si>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</si>
  <si>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</si>
  <si>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</si>
  <si>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</si>
  <si>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</si>
  <si>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</si>
  <si>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</si>
  <si>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</si>
  <si>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</si>
  <si>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</si>
  <si>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</si>
  <si>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</si>
  <si>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</si>
  <si>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</si>
  <si>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</si>
  <si>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</si>
  <si>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</si>
  <si>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</si>
  <si>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</si>
  <si>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</si>
  <si>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</si>
  <si>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</si>
  <si>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</si>
  <si>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</si>
  <si>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</si>
  <si>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</si>
  <si>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</si>
  <si>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</si>
  <si>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</si>
  <si>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</si>
  <si>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</si>
  <si>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</si>
  <si>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</si>
  <si>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</si>
  <si>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</si>
  <si>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</si>
  <si>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</si>
  <si>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</si>
  <si>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</si>
  <si>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</si>
  <si>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</si>
  <si>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</si>
  <si>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</si>
  <si>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</si>
  <si>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</si>
  <si>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</si>
  <si>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</si>
  <si>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</si>
  <si>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</si>
  <si>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</si>
  <si>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</si>
  <si>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</si>
  <si>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</si>
  <si>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</si>
  <si>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</si>
  <si>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</si>
  <si>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</si>
  <si>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</si>
  <si>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</si>
  <si>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</si>
  <si>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</si>
  <si>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</si>
  <si>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</si>
  <si>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</si>
  <si>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</si>
  <si>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</si>
  <si>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</si>
  <si>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</si>
  <si>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</si>
  <si>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</si>
  <si>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</si>
  <si>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</si>
  <si>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</si>
  <si>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</si>
  <si>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</si>
  <si>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</si>
  <si>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</si>
  <si>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</si>
  <si>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</si>
  <si>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</si>
  <si>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</si>
  <si>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</si>
  <si>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</si>
  <si>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</si>
  <si>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</si>
  <si>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</si>
  <si>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</si>
  <si>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</si>
  <si>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</si>
  <si>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</si>
  <si>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</si>
  <si>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</si>
  <si>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</si>
  <si>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</si>
  <si>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</si>
  <si>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</si>
  <si>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</si>
  <si>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</si>
  <si>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</si>
  <si>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</si>
  <si>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</si>
  <si>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</si>
  <si>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</si>
  <si>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</si>
  <si>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</si>
  <si>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</si>
  <si>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</si>
  <si>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</si>
  <si>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</si>
  <si>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</si>
  <si>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</si>
  <si>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</si>
  <si>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</si>
  <si>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</si>
  <si>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</si>
  <si>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</si>
  <si>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</si>
  <si>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</si>
  <si>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</si>
  <si>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</si>
  <si>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</si>
  <si>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</si>
  <si>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</si>
  <si>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</si>
  <si>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</si>
  <si>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</si>
  <si>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</si>
  <si>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</si>
  <si>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</si>
  <si>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</si>
  <si>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</si>
  <si>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</si>
  <si>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</si>
  <si>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</si>
  <si>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</si>
  <si>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</si>
  <si>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</si>
  <si>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</si>
  <si>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</si>
  <si>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</si>
  <si>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</si>
  <si>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</si>
  <si>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</si>
  <si>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</si>
  <si>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</si>
  <si>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</si>
  <si>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</si>
  <si>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</si>
  <si>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</si>
  <si>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</si>
  <si>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</si>
  <si>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</si>
  <si>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</si>
  <si>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</si>
  <si>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</si>
  <si>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</si>
  <si>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</si>
  <si>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</si>
  <si>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</si>
  <si>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</si>
  <si>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</si>
  <si>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</si>
  <si>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</si>
  <si>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</si>
  <si>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</si>
  <si>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</si>
  <si>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</si>
  <si>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</si>
  <si>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</si>
  <si>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</si>
  <si>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</si>
  <si>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</si>
  <si>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</si>
  <si>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</si>
  <si>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</si>
  <si>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</si>
  <si>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</si>
  <si>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</si>
  <si>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</si>
  <si>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</si>
  <si>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</si>
  <si>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</si>
  <si>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</si>
  <si>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</si>
  <si>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</si>
  <si>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</si>
  <si>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</si>
  <si>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</si>
  <si>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</si>
  <si>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</si>
  <si>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</si>
  <si>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</si>
  <si>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</si>
  <si>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</si>
  <si>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</si>
  <si>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</si>
  <si>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</si>
  <si>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</si>
  <si>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</si>
  <si>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</si>
  <si>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</si>
  <si>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</si>
  <si>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</si>
  <si>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</si>
  <si>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</si>
  <si>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</si>
  <si>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</si>
  <si>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</si>
  <si>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</si>
  <si>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</si>
  <si>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</si>
  <si>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</si>
  <si>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</si>
  <si>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</si>
  <si>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</si>
  <si>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</si>
  <si>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</si>
  <si>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</si>
  <si>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</si>
  <si>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</si>
  <si>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</si>
  <si>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</si>
  <si>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</si>
  <si>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</si>
  <si>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</si>
  <si>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</si>
  <si>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</si>
  <si>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</si>
  <si>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</si>
  <si>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</si>
  <si>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</si>
  <si>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</si>
  <si>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</si>
  <si>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</si>
  <si>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</si>
  <si>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</si>
  <si>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</si>
  <si>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</si>
  <si>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</si>
  <si>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</si>
  <si>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</si>
  <si>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</si>
  <si>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</si>
  <si>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</si>
  <si>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</si>
  <si>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</si>
  <si>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</si>
  <si>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</si>
  <si>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</si>
  <si>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</si>
  <si>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</si>
  <si>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</si>
  <si>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</si>
  <si>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</si>
  <si>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</si>
  <si>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</si>
  <si>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</si>
  <si>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</si>
  <si>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</si>
  <si>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</si>
  <si>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</si>
  <si>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</si>
  <si>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</si>
  <si>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</si>
  <si>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</si>
  <si>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</si>
  <si>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</si>
  <si>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</si>
  <si>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</si>
  <si>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</si>
  <si>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</si>
  <si>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</si>
  <si>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</si>
  <si>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</si>
  <si>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</si>
  <si>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</si>
  <si>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</si>
  <si>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</si>
  <si>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</si>
  <si>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</si>
  <si>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</si>
  <si>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</si>
  <si>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</si>
  <si>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</si>
  <si>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</si>
  <si>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</si>
  <si>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</si>
  <si>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</si>
  <si>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</si>
  <si>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</si>
  <si>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</si>
  <si>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</si>
  <si>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</si>
  <si>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</si>
  <si>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</si>
  <si>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</si>
  <si>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</si>
  <si>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</si>
  <si>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</si>
  <si>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</si>
  <si>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</si>
  <si>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</si>
  <si>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</si>
  <si>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</si>
  <si>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</si>
  <si>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</si>
  <si>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</si>
  <si>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</si>
  <si>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</si>
  <si>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</si>
  <si>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</si>
  <si>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</si>
  <si>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</si>
  <si>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</si>
  <si>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</si>
  <si>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</si>
  <si>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</si>
  <si>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</si>
  <si>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</si>
  <si>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</si>
  <si>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</si>
  <si>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</si>
  <si>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</si>
  <si>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</si>
  <si>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</si>
  <si>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</si>
  <si>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</si>
  <si>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</si>
  <si>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</si>
  <si>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</si>
  <si>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</si>
  <si>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</si>
  <si>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</si>
  <si>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</si>
  <si>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</si>
  <si>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</si>
  <si>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</si>
  <si>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</si>
  <si>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</si>
  <si>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</si>
  <si>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</si>
  <si>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</si>
  <si>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</si>
  <si>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</si>
  <si>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</si>
  <si>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</si>
  <si>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</si>
  <si>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</si>
  <si>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</si>
  <si>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</si>
  <si>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</si>
  <si>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</si>
  <si>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</si>
  <si>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</si>
  <si>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</si>
  <si>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</si>
  <si>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</si>
  <si>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</si>
  <si>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</si>
  <si>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</si>
  <si>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</si>
  <si>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</si>
  <si>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</si>
  <si>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</si>
  <si>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</si>
  <si>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</si>
  <si>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</si>
  <si>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</si>
  <si>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</si>
  <si>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</si>
  <si>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</si>
  <si>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</si>
  <si>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</si>
  <si>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</si>
  <si>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</si>
  <si>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</si>
  <si>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</si>
  <si>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</si>
  <si>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</si>
  <si>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</si>
  <si>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</si>
  <si>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</si>
  <si>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</si>
  <si>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</si>
  <si>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</si>
  <si>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</si>
  <si>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</si>
  <si>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</si>
  <si>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</si>
  <si>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</si>
  <si>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</si>
  <si>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</si>
  <si>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</si>
  <si>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</si>
  <si>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</si>
  <si>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</si>
  <si>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</si>
  <si>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</si>
  <si>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</si>
  <si>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</si>
  <si>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</si>
  <si>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</si>
  <si>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</si>
  <si>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</si>
  <si>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</si>
  <si>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</si>
  <si>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</si>
  <si>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</si>
  <si>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</si>
  <si>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</si>
  <si>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</si>
  <si>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</si>
  <si>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</si>
  <si>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</si>
  <si>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</si>
  <si>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</si>
  <si>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</si>
  <si>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</si>
  <si>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</si>
  <si>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</si>
  <si>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</si>
  <si>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</si>
  <si>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</si>
  <si>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</si>
  <si>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</si>
  <si>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</si>
  <si>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</si>
  <si>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</si>
  <si>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</si>
  <si>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</si>
  <si>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</si>
  <si>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</si>
  <si>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</si>
  <si>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</si>
  <si>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</si>
  <si>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</si>
  <si>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</si>
  <si>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</si>
  <si>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</si>
  <si>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</si>
  <si>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</si>
  <si>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</si>
  <si>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</si>
  <si>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</si>
  <si>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</si>
  <si>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</si>
  <si>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</si>
  <si>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</si>
  <si>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</si>
  <si>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</si>
  <si>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</si>
  <si>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</si>
  <si>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</si>
  <si>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</si>
  <si>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</si>
  <si>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</si>
  <si>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</si>
  <si>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</si>
  <si>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</si>
  <si>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</si>
  <si>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</si>
  <si>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</si>
  <si>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</si>
  <si>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</si>
  <si>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</si>
  <si>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</si>
  <si>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</si>
  <si>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</si>
  <si>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</si>
  <si>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</si>
  <si>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</si>
  <si>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</si>
  <si>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</si>
  <si>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</si>
  <si>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</si>
  <si>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</si>
  <si>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</si>
  <si>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</si>
  <si>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</si>
  <si>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</si>
  <si>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</si>
  <si>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</si>
  <si>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</si>
  <si>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</si>
  <si>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</si>
  <si>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</si>
  <si>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</si>
  <si>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</si>
  <si>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</si>
  <si>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</si>
  <si>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</si>
  <si>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</si>
  <si>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</si>
  <si>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</si>
  <si>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</si>
  <si>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</si>
  <si>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</si>
  <si>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</si>
  <si>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</si>
  <si>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</si>
  <si>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</si>
  <si>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</si>
  <si>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</si>
  <si>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</si>
  <si>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</si>
  <si>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</si>
  <si>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</si>
  <si>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</si>
  <si>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</si>
  <si>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</si>
  <si>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</si>
  <si>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</si>
  <si>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</si>
  <si>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</si>
  <si>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</si>
  <si>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</si>
  <si>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</si>
  <si>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</si>
  <si>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</si>
  <si>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</si>
  <si>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</si>
  <si>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</si>
  <si>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</si>
  <si>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</si>
  <si>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</si>
  <si>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</si>
  <si>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</si>
  <si>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</si>
  <si>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</si>
  <si>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</si>
  <si>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</si>
  <si>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</si>
  <si>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</si>
  <si>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</si>
  <si>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</si>
  <si>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</si>
  <si>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</si>
  <si>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</si>
  <si>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</si>
  <si>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</si>
  <si>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</si>
  <si>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</si>
  <si>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</si>
  <si>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</si>
  <si>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</si>
  <si>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</si>
  <si>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</si>
  <si>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</si>
  <si>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</si>
  <si>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</si>
  <si>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</si>
  <si>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</si>
  <si>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</si>
  <si>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</si>
  <si>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</si>
  <si>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</si>
  <si>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</si>
  <si>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</si>
  <si>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</si>
  <si>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</si>
  <si>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</si>
  <si>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</si>
  <si>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</si>
  <si>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</si>
  <si>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</si>
  <si>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</si>
  <si>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</si>
  <si>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</si>
  <si>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</si>
  <si>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</si>
  <si>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</si>
  <si>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</si>
  <si>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</si>
  <si>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</si>
  <si>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</si>
  <si>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</si>
  <si>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</si>
  <si>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</si>
  <si>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</si>
  <si>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</si>
  <si>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</si>
  <si>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</si>
  <si>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</si>
  <si>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</si>
  <si>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</si>
  <si>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</si>
  <si>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</si>
  <si>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</si>
  <si>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</si>
  <si>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</si>
  <si>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</si>
  <si>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</si>
  <si>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</si>
  <si>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</si>
  <si>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</si>
  <si>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</si>
  <si>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</si>
  <si>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</si>
  <si>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</si>
  <si>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</si>
  <si>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</si>
  <si>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</si>
  <si>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</si>
  <si>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</si>
  <si>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</si>
  <si>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</si>
  <si>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</si>
  <si>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</si>
  <si>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</si>
  <si>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</si>
  <si>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</si>
  <si>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</si>
  <si>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</si>
  <si>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</si>
  <si>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</si>
  <si>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</si>
  <si>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</si>
  <si>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</si>
  <si>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</si>
  <si>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</si>
  <si>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</si>
  <si>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</si>
  <si>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</si>
  <si>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</si>
  <si>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</si>
  <si>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</si>
  <si>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</si>
  <si>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</si>
  <si>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</si>
  <si>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</si>
  <si>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</si>
  <si>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</si>
  <si>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</si>
  <si>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</si>
  <si>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</si>
  <si>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</si>
  <si>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</si>
  <si>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</si>
  <si>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</si>
  <si>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</si>
  <si>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</si>
  <si>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</si>
  <si>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</si>
  <si>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</si>
  <si>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</si>
  <si>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</si>
  <si>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</si>
  <si>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</si>
  <si>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</si>
  <si>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</si>
  <si>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</si>
  <si>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</si>
  <si>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</si>
  <si>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</si>
  <si>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</si>
  <si>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</si>
  <si>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</si>
  <si>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</si>
  <si>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</si>
  <si>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</si>
  <si>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</si>
  <si>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</si>
  <si>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</si>
  <si>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</si>
  <si>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</si>
  <si>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</si>
  <si>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</si>
  <si>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</si>
  <si>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</si>
  <si>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</si>
  <si>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</si>
  <si>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</si>
  <si>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</si>
  <si>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</si>
  <si>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</si>
  <si>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</si>
  <si>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</si>
  <si>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</si>
  <si>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</si>
  <si>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</si>
  <si>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</si>
  <si>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</si>
  <si>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</si>
  <si>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</si>
  <si>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</si>
  <si>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</si>
  <si>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</si>
  <si>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</si>
  <si>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</si>
  <si>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</si>
  <si>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</si>
  <si>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</si>
  <si>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</si>
  <si>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</si>
  <si>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</si>
  <si>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</si>
  <si>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</si>
  <si>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</si>
  <si>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</si>
  <si>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</si>
  <si>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</si>
  <si>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</si>
  <si>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</si>
  <si>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</si>
  <si>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</si>
  <si>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</si>
  <si>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</si>
  <si>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</si>
  <si>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</si>
  <si>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</si>
  <si>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</si>
  <si>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</si>
  <si>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</si>
  <si>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</si>
  <si>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</si>
  <si>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</si>
  <si>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</si>
  <si>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</si>
  <si>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</si>
  <si>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</si>
  <si>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</si>
  <si>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</si>
  <si>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</si>
  <si>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</si>
  <si>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</si>
  <si>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</si>
  <si>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</si>
  <si>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</si>
  <si>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</si>
  <si>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</si>
  <si>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</si>
  <si>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</si>
  <si>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</si>
  <si>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</si>
  <si>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</si>
  <si>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</si>
  <si>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</si>
  <si>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</si>
  <si>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</si>
  <si>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</si>
  <si>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</si>
  <si>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</si>
  <si>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</si>
  <si>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</si>
  <si>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</si>
  <si>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</si>
  <si>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</si>
  <si>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</si>
  <si>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</si>
  <si>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</si>
  <si>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</si>
  <si>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</si>
  <si>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</si>
  <si>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</si>
  <si>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</si>
  <si>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</si>
  <si>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</si>
  <si>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</si>
  <si>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</si>
  <si>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</si>
  <si>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</si>
  <si>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</si>
  <si>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</si>
  <si>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</si>
  <si>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</si>
  <si>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</si>
  <si>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</si>
  <si>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</si>
  <si>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</si>
  <si>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</si>
  <si>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</si>
  <si>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</si>
  <si>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</si>
  <si>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</si>
  <si>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</si>
  <si>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</si>
  <si>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</si>
  <si>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</si>
  <si>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</si>
  <si>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</si>
  <si>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</si>
  <si>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</si>
  <si>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</si>
  <si>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</si>
  <si>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</si>
  <si>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</si>
  <si>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</si>
  <si>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</si>
  <si>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</si>
  <si>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</si>
  <si>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</si>
  <si>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</si>
  <si>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</si>
  <si>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</si>
  <si>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</si>
  <si>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</si>
  <si>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</si>
  <si>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</si>
  <si>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</si>
  <si>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</si>
  <si>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</si>
  <si>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</si>
  <si>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</si>
  <si>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</si>
  <si>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</si>
  <si>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</si>
  <si>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</si>
  <si>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</si>
  <si>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</si>
  <si>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</si>
  <si>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</si>
  <si>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</si>
  <si>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</si>
  <si>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</si>
  <si>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</si>
  <si>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</si>
  <si>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</si>
  <si>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</si>
  <si>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</si>
  <si>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</si>
  <si>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</si>
  <si>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</si>
  <si>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</si>
  <si>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</si>
  <si>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</si>
  <si>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</si>
  <si>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</si>
  <si>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</si>
  <si>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</si>
  <si>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</si>
  <si>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</si>
  <si>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</si>
  <si>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</si>
  <si>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</si>
  <si>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</si>
  <si>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</si>
  <si>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</si>
  <si>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</si>
  <si>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</si>
  <si>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</si>
  <si>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</si>
  <si>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</si>
  <si>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</si>
  <si>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</si>
  <si>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</si>
  <si>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</si>
  <si>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</si>
  <si>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</si>
  <si>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</si>
  <si>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</si>
  <si>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</si>
  <si>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</si>
  <si>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</si>
  <si>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</si>
  <si>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</si>
  <si>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</si>
  <si>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</si>
  <si>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</si>
  <si>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</si>
  <si>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</si>
  <si>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</si>
  <si>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</si>
  <si>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</si>
  <si>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</si>
  <si>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</si>
  <si>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</si>
  <si>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</si>
  <si>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</si>
  <si>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</si>
  <si>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</si>
  <si>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</si>
  <si>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</si>
  <si>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</si>
  <si>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</si>
  <si>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</si>
  <si>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</si>
  <si>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</si>
  <si>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</si>
  <si>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</si>
  <si>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</si>
  <si>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</si>
  <si>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</si>
  <si>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</si>
  <si>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</si>
  <si>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</si>
  <si>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</si>
  <si>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</si>
  <si>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</si>
  <si>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</si>
  <si>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</si>
  <si>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</si>
  <si>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</si>
  <si>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</si>
  <si>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</si>
  <si>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</si>
  <si>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</si>
  <si>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</si>
  <si>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</si>
  <si>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</si>
  <si>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</si>
  <si>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</si>
  <si>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</si>
  <si>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</si>
  <si>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</si>
  <si>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</si>
  <si>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</si>
  <si>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</si>
  <si>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</si>
  <si>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</si>
  <si>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</si>
  <si>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</si>
  <si>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</si>
  <si>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</si>
  <si>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</si>
  <si>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</si>
  <si>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</si>
  <si>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</si>
  <si>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</si>
  <si>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</si>
  <si>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</si>
  <si>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</si>
  <si>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</si>
  <si>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</si>
  <si>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</si>
  <si>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</si>
  <si>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</si>
  <si>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</si>
  <si>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</si>
  <si>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</si>
  <si>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</si>
  <si>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</si>
  <si>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</si>
  <si>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</si>
  <si>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</si>
  <si>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</si>
  <si>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</si>
  <si>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</si>
  <si>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</si>
  <si>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</si>
  <si>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</si>
  <si>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</si>
  <si>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</si>
  <si>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</si>
  <si>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</si>
  <si>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</si>
  <si>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</si>
  <si>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</si>
  <si>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</si>
  <si>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</si>
  <si>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</si>
  <si>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</si>
  <si>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</si>
  <si>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</si>
  <si>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</si>
  <si>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</si>
  <si>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</si>
  <si>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</si>
  <si>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</si>
  <si>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</si>
  <si>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</si>
  <si>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</si>
  <si>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</si>
  <si>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</si>
  <si>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</si>
  <si>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</si>
  <si>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</si>
  <si>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</si>
  <si>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</si>
  <si>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</si>
  <si>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</si>
  <si>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</si>
  <si>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</si>
  <si>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</si>
  <si>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</si>
  <si>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</si>
  <si>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</si>
  <si>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</si>
  <si>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</si>
  <si>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</si>
  <si>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</si>
  <si>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</si>
  <si>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</si>
  <si>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</si>
  <si>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</si>
  <si>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</si>
  <si>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</si>
  <si>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</si>
  <si>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</si>
  <si>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</si>
  <si>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</si>
  <si>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</si>
  <si>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</si>
  <si>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</si>
  <si>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</si>
  <si>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</si>
  <si>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</si>
  <si>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</si>
  <si>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</si>
  <si>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</si>
  <si>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</si>
  <si>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</si>
  <si>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</si>
  <si>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</si>
  <si>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</si>
  <si>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</si>
  <si>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</si>
  <si>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</si>
  <si>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</si>
  <si>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</si>
  <si>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</si>
  <si>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</si>
  <si>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</si>
  <si>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</si>
  <si>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</si>
  <si>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</si>
  <si>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</si>
  <si>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</si>
  <si>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</si>
  <si>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</si>
  <si>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</si>
  <si>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</si>
  <si>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</si>
  <si>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</si>
  <si>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</si>
  <si>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</si>
  <si>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</si>
  <si>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</si>
  <si>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</si>
  <si>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</si>
  <si>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</si>
  <si>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</si>
  <si>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</si>
  <si>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</si>
  <si>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</si>
  <si>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</si>
  <si>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</si>
  <si>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</si>
  <si>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</si>
  <si>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</si>
  <si>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</si>
  <si>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</si>
  <si>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</si>
  <si>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</si>
  <si>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</si>
  <si>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</si>
  <si>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</si>
  <si>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</si>
  <si>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</si>
  <si>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</si>
  <si>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</si>
  <si>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</si>
  <si>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</si>
  <si>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</si>
  <si>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</si>
  <si>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</si>
  <si>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</si>
  <si>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</si>
  <si>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</si>
  <si>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</si>
  <si>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</si>
  <si>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</si>
  <si>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</si>
  <si>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</si>
  <si>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</si>
  <si>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</si>
  <si>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</si>
  <si>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</si>
  <si>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</si>
  <si>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</si>
  <si>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</si>
  <si>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</si>
  <si>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</si>
  <si>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</si>
  <si>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</si>
  <si>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</si>
  <si>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</si>
  <si>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</si>
  <si>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</si>
  <si>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</si>
  <si>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</si>
  <si>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</si>
  <si>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</si>
  <si>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</si>
  <si>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</si>
  <si>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</si>
  <si>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</si>
  <si>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</si>
  <si>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</si>
  <si>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</si>
  <si>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</si>
  <si>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</si>
  <si>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</si>
  <si>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</si>
  <si>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</si>
  <si>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</si>
  <si>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</si>
  <si>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</si>
  <si>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</si>
  <si>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</si>
  <si>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</si>
  <si>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</si>
  <si>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</si>
  <si>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</si>
  <si>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</si>
  <si>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</si>
  <si>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</si>
  <si>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</si>
  <si>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</si>
  <si>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</si>
  <si>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</si>
  <si>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</si>
  <si>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</si>
  <si>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</si>
  <si>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</si>
  <si>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</si>
  <si>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</si>
  <si>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</si>
  <si>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</si>
  <si>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</si>
  <si>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</si>
  <si>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</si>
  <si>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</si>
  <si>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</si>
  <si>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</si>
  <si>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</si>
  <si>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</si>
  <si>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</si>
  <si>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</si>
  <si>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</si>
  <si>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</si>
  <si>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</si>
  <si>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</si>
  <si>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</si>
  <si>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</si>
  <si>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</si>
  <si>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</si>
  <si>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</si>
  <si>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</si>
  <si>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</si>
  <si>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</si>
  <si>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</si>
  <si>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</si>
  <si>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</si>
  <si>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</si>
  <si>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</si>
  <si>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</si>
  <si>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</si>
  <si>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</si>
  <si>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</si>
  <si>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</si>
  <si>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</si>
  <si>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</si>
  <si>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</si>
  <si>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</si>
  <si>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</si>
  <si>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</si>
  <si>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</si>
  <si>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</si>
  <si>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</si>
  <si>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</si>
  <si>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</si>
  <si>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</si>
  <si>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</si>
  <si>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</si>
  <si>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</si>
  <si>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</si>
  <si>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</si>
  <si>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</si>
  <si>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</si>
  <si>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</si>
  <si>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</si>
  <si>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</si>
  <si>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</si>
  <si>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</si>
  <si>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</si>
  <si>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</si>
  <si>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</si>
  <si>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</si>
  <si>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</si>
  <si>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</si>
  <si>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</si>
  <si>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</si>
  <si>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</si>
  <si>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</si>
  <si>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</si>
  <si>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</si>
  <si>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</si>
  <si>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</si>
  <si>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</si>
  <si>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</si>
  <si>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</si>
  <si>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</si>
  <si>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</si>
  <si>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</si>
  <si>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</si>
  <si>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</si>
  <si>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</si>
  <si>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</si>
  <si>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</si>
  <si>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</si>
  <si>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</si>
  <si>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</si>
  <si>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</si>
  <si>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</si>
  <si>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</si>
  <si>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</si>
  <si>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</si>
  <si>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</si>
  <si>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</si>
  <si>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</si>
  <si>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</si>
  <si>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</si>
  <si>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</si>
  <si>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</si>
  <si>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</si>
  <si>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</si>
  <si>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</si>
  <si>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</si>
  <si>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</si>
  <si>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</si>
  <si>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</si>
  <si>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</si>
  <si>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</si>
  <si>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</si>
  <si>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</si>
  <si>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</si>
  <si>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</si>
  <si>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</si>
  <si>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</si>
  <si>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</si>
  <si>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</si>
  <si>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</si>
  <si>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</si>
  <si>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</si>
  <si>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</si>
  <si>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</si>
  <si>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</si>
  <si>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</si>
  <si>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</si>
  <si>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</si>
  <si>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</si>
  <si>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</si>
  <si>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</si>
  <si>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</si>
  <si>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</si>
  <si>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</si>
  <si>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</si>
  <si>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</si>
  <si>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</si>
  <si>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</si>
  <si>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</si>
  <si>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</si>
  <si>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</si>
  <si>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</si>
  <si>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</si>
  <si>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</si>
  <si>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</si>
  <si>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</si>
  <si>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</si>
  <si>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</si>
  <si>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</si>
  <si>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</si>
  <si>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</si>
  <si>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</si>
  <si>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</si>
  <si>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</si>
  <si>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</si>
  <si>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</si>
  <si>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</si>
  <si>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</si>
  <si>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</si>
  <si>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</si>
  <si>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</si>
  <si>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</si>
  <si>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</si>
  <si>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</si>
  <si>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</si>
  <si>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</si>
  <si>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</si>
  <si>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</si>
  <si>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</si>
  <si>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</si>
  <si>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</si>
  <si>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</si>
  <si>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</si>
  <si>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</si>
  <si>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</si>
  <si>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</si>
  <si>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</si>
  <si>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</si>
  <si>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</si>
  <si>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</si>
  <si>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</si>
  <si>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</si>
  <si>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</si>
  <si>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</si>
  <si>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</si>
  <si>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</si>
  <si>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</si>
  <si>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</si>
  <si>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</si>
  <si>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</si>
  <si>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</si>
  <si>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</si>
  <si>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</si>
  <si>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</si>
  <si>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</si>
  <si>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</si>
  <si>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</si>
  <si>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</si>
  <si>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</si>
  <si>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</si>
  <si>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</si>
  <si>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</si>
  <si>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</si>
  <si>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</si>
  <si>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</si>
  <si>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</si>
  <si>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</si>
  <si>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</si>
  <si>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</si>
  <si>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</si>
  <si>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</si>
  <si>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</si>
  <si>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</si>
  <si>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</si>
  <si>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</si>
  <si>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</si>
  <si>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</si>
  <si>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</si>
  <si>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</si>
  <si>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</si>
  <si>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</si>
  <si>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</si>
  <si>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</si>
  <si>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</si>
  <si>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</si>
  <si>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</si>
  <si>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</si>
  <si>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</si>
  <si>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</si>
  <si>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</si>
  <si>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</si>
  <si>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</si>
  <si>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</si>
  <si>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</si>
  <si>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</si>
  <si>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</si>
  <si>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</si>
  <si>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</si>
  <si>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</si>
  <si>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</si>
  <si>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</si>
  <si>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</si>
  <si>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</si>
  <si>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</si>
  <si>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</si>
  <si>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</si>
  <si>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</si>
  <si>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</si>
  <si>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</si>
  <si>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</si>
  <si>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</si>
  <si>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</si>
  <si>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</si>
  <si>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</si>
  <si>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</si>
  <si>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</si>
  <si>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</si>
  <si>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</si>
  <si>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</si>
  <si>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</si>
  <si>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</si>
  <si>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</si>
  <si>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</si>
  <si>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</si>
  <si>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</si>
  <si>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</si>
  <si>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</si>
  <si>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</si>
  <si>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</si>
  <si>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</si>
  <si>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</si>
  <si>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</si>
  <si>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</si>
  <si>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</si>
  <si>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</si>
  <si>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</si>
  <si>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</si>
  <si>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</si>
  <si>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</si>
  <si>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</si>
  <si>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</si>
  <si>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</si>
  <si>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</si>
  <si>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</si>
  <si>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</si>
  <si>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</si>
  <si>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</si>
  <si>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</si>
  <si>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</si>
  <si>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</si>
  <si>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</si>
  <si>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</si>
  <si>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</si>
  <si>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</si>
  <si>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</si>
  <si>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</si>
  <si>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</si>
  <si>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</si>
  <si>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</si>
  <si>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</si>
  <si>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</si>
  <si>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</si>
  <si>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</si>
  <si>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</si>
  <si>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</si>
  <si>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</si>
  <si>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</si>
  <si>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</si>
  <si>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</si>
  <si>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</si>
  <si>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</si>
  <si>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</si>
  <si>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</si>
  <si>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</si>
  <si>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</si>
  <si>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</si>
  <si>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</si>
  <si>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</si>
  <si>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</si>
  <si>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</si>
  <si>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</si>
  <si>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</si>
  <si>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</si>
  <si>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</si>
  <si>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</si>
  <si>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</si>
  <si>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</si>
  <si>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</si>
  <si>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</si>
  <si>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</si>
  <si>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</si>
  <si>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</si>
  <si>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</si>
  <si>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</si>
  <si>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</si>
  <si>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</si>
  <si>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</si>
  <si>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</si>
  <si>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</si>
  <si>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</si>
  <si>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</si>
  <si>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</si>
  <si>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</si>
  <si>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</si>
  <si>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</si>
  <si>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</si>
  <si>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</si>
  <si>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</si>
  <si>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</si>
  <si>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</si>
  <si>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</si>
  <si>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</si>
  <si>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</si>
  <si>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</si>
  <si>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</si>
  <si>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</si>
  <si>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</si>
  <si>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</si>
  <si>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</si>
  <si>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</si>
  <si>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</si>
  <si>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</si>
  <si>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</si>
  <si>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</si>
  <si>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</si>
  <si>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</si>
  <si>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</si>
  <si>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</si>
  <si>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</si>
  <si>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</si>
  <si>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</si>
  <si>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</si>
  <si>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</si>
  <si>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</si>
  <si>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</si>
  <si>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</si>
  <si>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</si>
  <si>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</si>
  <si>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</si>
  <si>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</si>
  <si>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</si>
  <si>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</si>
  <si>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</si>
  <si>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</si>
  <si>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</si>
  <si>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</si>
  <si>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</si>
  <si>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</si>
  <si>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</si>
  <si>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</si>
  <si>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</si>
  <si>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</si>
  <si>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</si>
  <si>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</si>
  <si>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</si>
  <si>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</si>
  <si>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</si>
  <si>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</si>
  <si>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</si>
  <si>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</si>
  <si>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</si>
  <si>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</si>
  <si>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</si>
  <si>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</si>
  <si>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</si>
  <si>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</si>
  <si>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</si>
  <si>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</si>
  <si>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</si>
  <si>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</si>
  <si>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</si>
  <si>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</si>
  <si>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</si>
  <si>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</si>
  <si>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</si>
  <si>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</si>
  <si>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</si>
  <si>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</si>
  <si>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</si>
  <si>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</si>
  <si>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</si>
  <si>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</si>
  <si>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</si>
  <si>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</si>
  <si>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</si>
  <si>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</si>
  <si>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</si>
  <si>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</si>
  <si>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</si>
  <si>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</si>
  <si>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</si>
  <si>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</si>
  <si>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</si>
  <si>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</si>
  <si>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</si>
  <si>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</si>
  <si>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</si>
  <si>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</si>
  <si>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</si>
  <si>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</si>
  <si>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</si>
  <si>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</si>
  <si>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</si>
  <si>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</si>
  <si>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</si>
  <si>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</si>
  <si>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</si>
  <si>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</si>
  <si>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</si>
  <si>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</si>
  <si>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</si>
  <si>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</si>
  <si>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</si>
  <si>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</si>
  <si>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</si>
  <si>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</si>
  <si>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</si>
  <si>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</si>
  <si>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</si>
  <si>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</si>
  <si>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</si>
  <si>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</si>
  <si>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</si>
  <si>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</si>
  <si>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</si>
  <si>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</si>
  <si>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</si>
  <si>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</si>
  <si>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</si>
  <si>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</si>
  <si>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</si>
  <si>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</si>
  <si>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</si>
  <si>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</si>
  <si>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</si>
  <si>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</si>
  <si>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</si>
  <si>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</si>
  <si>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</si>
  <si>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</si>
  <si>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</si>
  <si>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</si>
  <si>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</si>
  <si>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</si>
  <si>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</si>
  <si>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</si>
  <si>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</si>
  <si>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</si>
  <si>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</si>
  <si>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</si>
  <si>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</si>
  <si>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</si>
  <si>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</si>
  <si>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</si>
  <si>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</si>
  <si>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</si>
  <si>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</si>
  <si>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</si>
  <si>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</si>
  <si>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</si>
  <si>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</si>
  <si>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</si>
  <si>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</si>
  <si>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</si>
  <si>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</si>
  <si>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</si>
  <si>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</si>
  <si>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</si>
  <si>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</si>
  <si>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</si>
  <si>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</si>
  <si>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</si>
  <si>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</si>
  <si>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</si>
  <si>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</si>
  <si>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</si>
  <si>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</si>
  <si>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</si>
  <si>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</si>
  <si>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</si>
  <si>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</si>
  <si>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</si>
  <si>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</si>
  <si>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</si>
  <si>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</si>
  <si>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</si>
  <si>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</si>
  <si>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</si>
  <si>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</si>
  <si>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</si>
  <si>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</si>
  <si>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</si>
  <si>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</si>
  <si>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</si>
  <si>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</si>
  <si>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</si>
  <si>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</si>
  <si>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</si>
  <si>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</si>
  <si>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</si>
  <si>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</si>
  <si>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</si>
  <si>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</si>
  <si>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</si>
  <si>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</si>
  <si>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</si>
  <si>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</si>
  <si>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</si>
  <si>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</si>
  <si>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</si>
  <si>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</si>
  <si>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</si>
  <si>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</si>
  <si>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</si>
  <si>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</si>
  <si>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</si>
  <si>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</si>
  <si>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</si>
  <si>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</si>
  <si>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</si>
  <si>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</si>
  <si>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</si>
  <si>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</si>
  <si>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</si>
  <si>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</si>
  <si>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</si>
  <si>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</si>
  <si>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</si>
  <si>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</si>
  <si>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</si>
  <si>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</si>
  <si>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</si>
  <si>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</si>
  <si>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</si>
  <si>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</si>
  <si>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</si>
  <si>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</si>
  <si>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</si>
  <si>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</si>
  <si>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</si>
  <si>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</si>
  <si>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</si>
  <si>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</si>
  <si>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</si>
  <si>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</si>
  <si>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</si>
  <si>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</si>
  <si>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</si>
  <si>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</si>
  <si>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</si>
  <si>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</si>
  <si>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</si>
  <si>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</si>
  <si>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</si>
  <si>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</si>
  <si>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</si>
  <si>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</si>
  <si>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</si>
  <si>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</si>
  <si>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</si>
  <si>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</si>
  <si>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</si>
  <si>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</si>
  <si>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</si>
  <si>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</si>
  <si>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</si>
  <si>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</si>
  <si>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</si>
  <si>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</si>
  <si>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</si>
  <si>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</si>
  <si>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</si>
  <si>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</si>
  <si>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</si>
  <si>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</si>
  <si>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</si>
  <si>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</si>
  <si>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</si>
  <si>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</si>
  <si>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</si>
  <si>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</si>
  <si>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</si>
  <si>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</si>
  <si>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</si>
  <si>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</si>
  <si>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</si>
  <si>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</si>
  <si>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</si>
  <si>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</si>
  <si>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</si>
  <si>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</si>
  <si>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</si>
  <si>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</si>
  <si>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</si>
  <si>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</si>
  <si>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</si>
  <si>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</si>
  <si>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</si>
  <si>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</si>
  <si>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</si>
  <si>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</si>
  <si>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</si>
  <si>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</si>
  <si>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</si>
  <si>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</si>
  <si>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</si>
  <si>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</si>
  <si>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</si>
  <si>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</si>
  <si>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</si>
  <si>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</si>
  <si>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</si>
  <si>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</si>
  <si>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</si>
  <si>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</si>
  <si>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</si>
  <si>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</si>
  <si>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</si>
  <si>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</si>
  <si>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</si>
  <si>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</si>
  <si>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</si>
  <si>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</si>
  <si>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</si>
  <si>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</si>
  <si>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</si>
  <si>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</si>
  <si>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</si>
  <si>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</si>
  <si>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</si>
  <si>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</si>
  <si>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</si>
  <si>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</si>
  <si>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</si>
  <si>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</si>
  <si>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</si>
  <si>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</si>
  <si>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</si>
  <si>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</si>
  <si>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</si>
  <si>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</si>
  <si>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</si>
  <si>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</si>
  <si>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</si>
  <si>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</si>
  <si>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</si>
  <si>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</si>
  <si>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</si>
  <si>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</si>
  <si>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</si>
  <si>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</si>
  <si>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</si>
  <si>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</si>
  <si>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</si>
  <si>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</si>
  <si>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</si>
  <si>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</si>
  <si>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</si>
  <si>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</si>
  <si>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</si>
  <si>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</si>
  <si>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</si>
  <si>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</si>
  <si>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</si>
  <si>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</si>
  <si>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</si>
  <si>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</si>
  <si>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</si>
  <si>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</si>
  <si>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</si>
  <si>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</si>
  <si>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</si>
  <si>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</si>
  <si>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</si>
  <si>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</si>
  <si>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</si>
  <si>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</si>
  <si>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</si>
  <si>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</si>
  <si>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</si>
  <si>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</si>
  <si>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</si>
  <si>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</si>
  <si>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</si>
  <si>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</si>
  <si>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</si>
  <si>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</si>
  <si>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</si>
  <si>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</si>
  <si>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</si>
  <si>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</si>
  <si>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</si>
  <si>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</si>
  <si>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</si>
  <si>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</si>
  <si>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</si>
  <si>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</si>
  <si>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</si>
  <si>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</si>
  <si>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</si>
  <si>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</si>
  <si>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</si>
  <si>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</si>
  <si>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</si>
  <si>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</si>
  <si>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</si>
  <si>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</si>
  <si>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</si>
  <si>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</si>
  <si>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</si>
  <si>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</si>
  <si>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</si>
  <si>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</si>
  <si>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</si>
  <si>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</si>
  <si>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</si>
  <si>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</si>
  <si>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</si>
  <si>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</si>
  <si>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</si>
  <si>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</si>
  <si>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</si>
  <si>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</si>
  <si>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</si>
  <si>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</si>
  <si>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</si>
  <si>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</si>
  <si>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</si>
  <si>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</si>
  <si>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</si>
  <si>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</si>
  <si>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</si>
  <si>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</si>
  <si>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</si>
  <si>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</si>
  <si>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</si>
  <si>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</si>
  <si>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</si>
  <si>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</si>
  <si>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</si>
  <si>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</si>
  <si>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</si>
  <si>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</si>
  <si>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</si>
  <si>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</si>
  <si>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</si>
  <si>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</si>
  <si>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</si>
  <si>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</si>
  <si>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</si>
  <si>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</si>
  <si>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</si>
  <si>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</si>
  <si>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</si>
  <si>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</si>
  <si>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</si>
  <si>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</si>
  <si>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</si>
  <si>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</si>
  <si>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</si>
  <si>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</si>
  <si>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</si>
  <si>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</si>
  <si>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</si>
  <si>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</si>
  <si>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</si>
  <si>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</si>
  <si>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</si>
  <si>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</si>
  <si>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</si>
  <si>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</si>
  <si>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</si>
  <si>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</si>
  <si>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</si>
  <si>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</si>
  <si>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</si>
  <si>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</si>
  <si>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</si>
  <si>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</si>
  <si>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</si>
  <si>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</si>
  <si>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</si>
  <si>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</si>
  <si>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</si>
  <si>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</si>
  <si>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</si>
  <si>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</si>
  <si>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</si>
  <si>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</si>
  <si>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</si>
  <si>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</si>
  <si>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</si>
  <si>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</si>
  <si>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</si>
  <si>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</si>
  <si>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</si>
  <si>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</si>
  <si>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</si>
  <si>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</si>
  <si>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</si>
  <si>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</si>
  <si>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</si>
  <si>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</si>
  <si>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</si>
  <si>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</si>
  <si>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</si>
  <si>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</si>
  <si>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</si>
  <si>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</si>
  <si>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</si>
  <si>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</si>
  <si>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</si>
  <si>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</si>
  <si>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</si>
  <si>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</si>
  <si>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</si>
  <si>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</si>
  <si>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</si>
  <si>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</si>
  <si>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</si>
  <si>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</si>
  <si>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</si>
  <si>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</si>
  <si>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</si>
  <si>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</si>
  <si>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</si>
  <si>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</si>
  <si>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</si>
  <si>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</si>
  <si>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</si>
  <si>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</si>
  <si>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</si>
  <si>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</si>
  <si>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</si>
  <si>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</si>
  <si>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</si>
  <si>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</si>
  <si>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</si>
  <si>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</si>
  <si>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</si>
  <si>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</si>
  <si>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</si>
  <si>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</si>
  <si>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</si>
  <si>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</si>
  <si>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</si>
  <si>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</si>
  <si>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</si>
  <si>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</si>
  <si>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</si>
  <si>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</si>
  <si>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</si>
  <si>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</si>
  <si>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</si>
  <si>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</si>
  <si>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</si>
  <si>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</si>
  <si>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</si>
  <si>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</si>
  <si>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</si>
  <si>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</si>
  <si>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</si>
  <si>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</si>
  <si>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</si>
  <si>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</si>
  <si>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</si>
  <si>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</si>
  <si>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</si>
  <si>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</si>
  <si>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</si>
  <si>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</si>
  <si>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</si>
  <si>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</si>
  <si>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</si>
  <si>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</si>
  <si>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</si>
  <si>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</si>
  <si>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</si>
  <si>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</si>
  <si>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</si>
  <si>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</si>
  <si>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</si>
  <si>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</si>
  <si>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</si>
  <si>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</si>
  <si>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</si>
  <si>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</si>
  <si>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</si>
  <si>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</si>
  <si>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</si>
  <si>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</si>
  <si>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</si>
  <si>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</si>
  <si>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</si>
  <si>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</si>
  <si>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</si>
  <si>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</si>
  <si>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</si>
  <si>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</si>
  <si>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</si>
  <si>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</si>
  <si>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</si>
  <si>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</si>
  <si>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</si>
  <si>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</si>
  <si>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</si>
  <si>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</si>
  <si>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</si>
  <si>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</si>
  <si>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</si>
  <si>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</si>
  <si>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</si>
  <si>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</si>
  <si>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</si>
  <si>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</si>
  <si>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</si>
  <si>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</si>
  <si>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</si>
  <si>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</si>
  <si>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</si>
  <si>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</si>
  <si>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</si>
  <si>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</si>
  <si>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</si>
  <si>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</si>
  <si>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</si>
  <si>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</si>
  <si>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</si>
  <si>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</si>
  <si>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</si>
  <si>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</si>
  <si>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</si>
  <si>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</si>
  <si>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</si>
  <si>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</si>
  <si>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</si>
  <si>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</si>
  <si>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</si>
  <si>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</si>
  <si>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</si>
  <si>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</si>
  <si>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</si>
  <si>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</si>
  <si>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</si>
  <si>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</si>
  <si>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</si>
  <si>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</si>
  <si>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</si>
  <si>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</si>
  <si>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</si>
  <si>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</si>
  <si>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</si>
  <si>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</si>
  <si>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</si>
  <si>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</si>
  <si>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</si>
  <si>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</si>
  <si>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</si>
  <si>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</si>
  <si>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</si>
  <si>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</si>
  <si>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</si>
  <si>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</si>
  <si>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</si>
  <si>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</si>
  <si>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</si>
  <si>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</si>
  <si>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</si>
  <si>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</si>
  <si>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</si>
  <si>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</si>
  <si>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</si>
  <si>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</si>
  <si>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</si>
  <si>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</si>
  <si>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</si>
  <si>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</si>
  <si>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</si>
  <si>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</si>
  <si>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</si>
  <si>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</si>
  <si>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</si>
  <si>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</si>
  <si>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</si>
  <si>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</si>
  <si>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</si>
  <si>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</si>
  <si>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</si>
  <si>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</si>
  <si>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</si>
  <si>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</si>
  <si>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</si>
  <si>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</si>
  <si>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</si>
  <si>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</si>
  <si>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</si>
  <si>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</si>
  <si>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</si>
  <si>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</si>
  <si>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</si>
  <si>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</si>
  <si>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</si>
  <si>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</si>
  <si>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</si>
  <si>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</si>
  <si>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</si>
  <si>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</si>
  <si>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</si>
  <si>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</si>
  <si>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</si>
  <si>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</si>
  <si>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</si>
  <si>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</si>
  <si>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</si>
  <si>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</si>
  <si>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</si>
  <si>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</si>
  <si>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</si>
  <si>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</si>
  <si>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</si>
  <si>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</si>
  <si>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</si>
  <si>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</si>
  <si>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</si>
  <si>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</si>
  <si>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</si>
  <si>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</si>
  <si>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</si>
  <si>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</si>
  <si>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</si>
  <si>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</si>
  <si>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</si>
  <si>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</si>
  <si>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</si>
  <si>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</si>
  <si>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</si>
  <si>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</si>
  <si>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</si>
  <si>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</si>
  <si>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</si>
  <si>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</si>
  <si>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</si>
  <si>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</si>
  <si>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</si>
  <si>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</si>
  <si>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</si>
  <si>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</si>
  <si>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</si>
  <si>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</si>
  <si>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</si>
  <si>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</si>
  <si>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</si>
  <si>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</si>
  <si>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</si>
  <si>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</si>
  <si>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</si>
  <si>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</si>
  <si>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</si>
  <si>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</si>
  <si>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</si>
  <si>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</si>
  <si>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</si>
  <si>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</si>
  <si>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</si>
  <si>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</si>
  <si>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</si>
  <si>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</si>
  <si>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</si>
  <si>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</si>
  <si>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</si>
  <si>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</si>
  <si>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</si>
  <si>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</si>
  <si>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</si>
  <si>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</si>
  <si>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</si>
  <si>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</si>
  <si>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</si>
  <si>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</si>
  <si>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</si>
  <si>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</si>
  <si>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</si>
  <si>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</si>
  <si>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</si>
  <si>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</si>
  <si>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</si>
  <si>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</si>
  <si>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</si>
  <si>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</si>
  <si>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</si>
  <si>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</si>
  <si>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</si>
  <si>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</si>
  <si>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</si>
  <si>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</si>
  <si>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</si>
  <si>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</si>
  <si>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</si>
  <si>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</si>
  <si>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</si>
  <si>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</si>
  <si>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</si>
  <si>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</si>
  <si>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</si>
  <si>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</si>
  <si>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</si>
  <si>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</si>
  <si>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</si>
  <si>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</si>
  <si>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</si>
  <si>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</si>
  <si>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</si>
  <si>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</si>
  <si>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</si>
  <si>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</si>
  <si>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</si>
  <si>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</si>
  <si>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</si>
  <si>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</si>
  <si>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</si>
  <si>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</si>
  <si>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</si>
  <si>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</si>
  <si>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</si>
  <si>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</si>
  <si>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</si>
  <si>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</si>
  <si>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</si>
  <si>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</si>
  <si>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</si>
  <si>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</si>
  <si>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</si>
  <si>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</si>
  <si>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</si>
  <si>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</si>
  <si>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</si>
  <si>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</si>
  <si>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</si>
  <si>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</si>
  <si>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</si>
  <si>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</si>
  <si>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</si>
  <si>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</si>
  <si>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</si>
  <si>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</si>
  <si>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</si>
  <si>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</si>
  <si>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</si>
  <si>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</si>
  <si>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</si>
  <si>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</si>
  <si>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</si>
  <si>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</si>
  <si>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</si>
  <si>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</si>
  <si>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</si>
  <si>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</si>
  <si>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</si>
  <si>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</si>
  <si>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</si>
  <si>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</si>
  <si>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</si>
  <si>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</si>
  <si>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</si>
  <si>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</si>
  <si>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</si>
  <si>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</si>
  <si>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</si>
  <si>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</si>
  <si>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</si>
  <si>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</si>
  <si>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</si>
  <si>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</si>
  <si>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</si>
  <si>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</si>
  <si>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</si>
  <si>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</si>
  <si>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</si>
  <si>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</si>
  <si>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</si>
  <si>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</si>
  <si>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</si>
  <si>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</si>
  <si>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</si>
  <si>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</si>
  <si>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</si>
  <si>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</si>
  <si>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</si>
  <si>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</si>
  <si>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</si>
  <si>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</si>
  <si>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</si>
  <si>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</si>
  <si>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</si>
  <si>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</si>
  <si>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</si>
  <si>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</si>
  <si>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</si>
  <si>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</si>
  <si>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</si>
  <si>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</si>
  <si>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</si>
  <si>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</si>
  <si>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</si>
  <si>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</si>
  <si>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</si>
  <si>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</si>
  <si>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</si>
  <si>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</si>
  <si>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</si>
  <si>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</si>
  <si>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</si>
  <si>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</si>
  <si>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</si>
  <si>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</si>
  <si>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</si>
  <si>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</si>
  <si>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</si>
  <si>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</si>
  <si>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</si>
  <si>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</si>
  <si>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</si>
  <si>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</si>
  <si>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</si>
  <si>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</si>
  <si>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</si>
  <si>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</si>
  <si>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</si>
  <si>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</si>
  <si>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</si>
  <si>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</si>
  <si>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</si>
  <si>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</si>
  <si>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</si>
  <si>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</si>
  <si>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</si>
  <si>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</si>
  <si>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</si>
  <si>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</si>
  <si>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</si>
  <si>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</si>
  <si>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</si>
  <si>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</si>
  <si>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</si>
  <si>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</si>
  <si>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</si>
  <si>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</si>
  <si>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</si>
  <si>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</si>
  <si>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</si>
  <si>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</si>
  <si>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</si>
  <si>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</si>
  <si>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</si>
  <si>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</si>
  <si>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</si>
  <si>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</si>
  <si>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</si>
  <si>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</si>
  <si>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</si>
  <si>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</si>
  <si>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</si>
  <si>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</si>
  <si>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</si>
  <si>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</si>
  <si>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</si>
  <si>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</si>
  <si>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</si>
  <si>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</si>
  <si>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</si>
  <si>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</si>
  <si>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</si>
  <si>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</si>
  <si>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</si>
  <si>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</si>
  <si>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</si>
  <si>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</si>
  <si>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</si>
  <si>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</si>
  <si>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</si>
  <si>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</si>
  <si>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</si>
  <si>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</si>
  <si>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</si>
  <si>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</si>
  <si>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</si>
  <si>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</si>
  <si>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</si>
  <si>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</si>
  <si>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</si>
  <si>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</si>
  <si>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</si>
  <si>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</si>
  <si>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</si>
  <si>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</si>
  <si>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</si>
  <si>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</si>
  <si>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</si>
  <si>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</si>
  <si>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</si>
  <si>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</si>
  <si>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</si>
  <si>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</si>
  <si>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</si>
  <si>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</si>
  <si>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</si>
  <si>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</si>
  <si>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</si>
  <si>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</si>
  <si>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</si>
  <si>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</si>
  <si>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</si>
  <si>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</si>
  <si>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</si>
  <si>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</si>
  <si>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</si>
  <si>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</si>
  <si>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</si>
  <si>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</si>
  <si>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</si>
  <si>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</si>
  <si>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</si>
  <si>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</si>
  <si>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</si>
  <si>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</si>
  <si>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</si>
  <si>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</si>
  <si>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</si>
  <si>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</si>
  <si>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</si>
  <si>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</si>
  <si>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</si>
  <si>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</si>
  <si>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</si>
  <si>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</si>
  <si>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</si>
  <si>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</si>
  <si>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</si>
  <si>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</si>
  <si>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</si>
  <si>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</si>
  <si>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</si>
  <si>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</si>
  <si>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</si>
  <si>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</si>
  <si>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</si>
  <si>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</si>
  <si>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</si>
  <si>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</si>
  <si>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</si>
  <si>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</si>
  <si>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</si>
  <si>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</si>
  <si>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</si>
  <si>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</si>
  <si>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</si>
  <si>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</si>
  <si>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</si>
  <si>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</si>
  <si>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</si>
  <si>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</si>
  <si>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</si>
  <si>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</si>
  <si>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</si>
  <si>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</si>
  <si>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</si>
  <si>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</si>
  <si>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</si>
  <si>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</si>
  <si>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</si>
  <si>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</si>
  <si>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</si>
  <si>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</si>
  <si>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</si>
  <si>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</si>
  <si>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</si>
  <si>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</si>
  <si>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</si>
  <si>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</si>
  <si>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</si>
  <si>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</si>
  <si>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</si>
  <si>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</si>
  <si>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</si>
  <si>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</si>
  <si>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</si>
  <si>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</si>
  <si>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</si>
  <si>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</si>
  <si>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</si>
  <si>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</si>
  <si>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</si>
  <si>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</si>
  <si>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</si>
  <si>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</si>
  <si>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</si>
  <si>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</si>
  <si>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</si>
  <si>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</si>
  <si>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</si>
  <si>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</si>
  <si>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</si>
  <si>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</si>
  <si>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</si>
  <si>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</si>
  <si>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</si>
  <si>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</si>
  <si>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</si>
  <si>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</si>
  <si>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</si>
  <si>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</si>
  <si>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</si>
  <si>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</si>
  <si>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</si>
  <si>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</si>
  <si>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</si>
  <si>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</si>
  <si>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</si>
  <si>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</si>
  <si>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</si>
  <si>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</si>
  <si>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</si>
  <si>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</si>
  <si>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</si>
  <si>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</si>
  <si>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</si>
  <si>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</si>
  <si>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</si>
  <si>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</si>
  <si>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</si>
  <si>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</si>
  <si>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</si>
  <si>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</si>
  <si>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</si>
  <si>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</si>
  <si>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</si>
  <si>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</si>
  <si>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</si>
  <si>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</si>
  <si>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</si>
  <si>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</si>
  <si>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</si>
  <si>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</si>
  <si>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</si>
  <si>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</si>
  <si>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</si>
  <si>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</si>
  <si>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</si>
  <si>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</si>
  <si>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</si>
  <si>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</si>
  <si>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</si>
  <si>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</si>
  <si>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</si>
  <si>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</si>
  <si>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</si>
  <si>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</si>
  <si>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</si>
  <si>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</si>
  <si>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</si>
  <si>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</si>
  <si>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</si>
  <si>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</si>
  <si>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</si>
  <si>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</si>
  <si>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</si>
  <si>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</si>
  <si>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</si>
  <si>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</si>
  <si>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</si>
  <si>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</si>
  <si>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</si>
  <si>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</si>
  <si>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</si>
  <si>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</si>
  <si>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</si>
  <si>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</si>
  <si>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</si>
  <si>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</si>
  <si>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</si>
  <si>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</si>
  <si>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</si>
  <si>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</si>
  <si>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</si>
  <si>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</si>
  <si>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</si>
  <si>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</si>
  <si>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</si>
  <si>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</si>
  <si>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</si>
  <si>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</si>
  <si>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</si>
  <si>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</si>
  <si>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</si>
  <si>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</si>
  <si>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</si>
  <si>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</si>
  <si>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</si>
  <si>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</si>
  <si>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</si>
  <si>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</si>
  <si>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</si>
  <si>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</si>
  <si>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</si>
  <si>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</si>
  <si>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</si>
  <si>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</si>
  <si>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</si>
  <si>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</si>
  <si>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</si>
  <si>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</si>
  <si>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</si>
  <si>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</si>
  <si>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</si>
  <si>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</si>
  <si>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</si>
  <si>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</si>
  <si>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</si>
  <si>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</si>
  <si>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</si>
  <si>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</si>
  <si>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</si>
  <si>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</si>
  <si>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</si>
  <si>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</si>
  <si>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</si>
  <si>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</si>
  <si>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</si>
  <si>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</si>
  <si>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</si>
  <si>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</si>
  <si>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</si>
  <si>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</si>
  <si>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</si>
  <si>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</si>
  <si>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</si>
  <si>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</si>
  <si>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</si>
  <si>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</si>
  <si>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</si>
  <si>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</si>
  <si>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</si>
  <si>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</si>
  <si>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</si>
  <si>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</si>
  <si>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</si>
  <si>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</si>
  <si>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</si>
  <si>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</si>
  <si>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</si>
  <si>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</si>
  <si>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</si>
  <si>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</si>
  <si>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</si>
  <si>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</si>
  <si>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</si>
  <si>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</si>
  <si>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</si>
  <si>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</si>
  <si>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</si>
  <si>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</si>
  <si>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</si>
  <si>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</si>
  <si>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</si>
  <si>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</si>
  <si>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</si>
  <si>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</si>
  <si>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</si>
  <si>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</si>
  <si>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</si>
  <si>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</si>
  <si>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</si>
  <si>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</si>
  <si>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</si>
  <si>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</si>
  <si>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</si>
  <si>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</si>
  <si>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</si>
  <si>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</si>
  <si>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</si>
  <si>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</si>
  <si>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</si>
  <si>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</si>
  <si>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</si>
  <si>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</si>
  <si>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</si>
  <si>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</si>
  <si>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</si>
  <si>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</si>
  <si>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</si>
  <si>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</si>
  <si>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</si>
  <si>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</si>
  <si>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</si>
  <si>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</si>
  <si>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</si>
  <si>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</si>
  <si>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</si>
  <si>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</si>
  <si>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</si>
  <si>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</si>
  <si>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</si>
  <si>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</si>
  <si>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</si>
  <si>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</si>
  <si>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</si>
  <si>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</si>
  <si>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</si>
  <si>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</si>
  <si>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</si>
  <si>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</si>
  <si>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</si>
  <si>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</si>
  <si>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</si>
  <si>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</si>
  <si>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</si>
  <si>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</si>
  <si>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</si>
  <si>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</si>
  <si>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</si>
  <si>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</si>
  <si>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</si>
  <si>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</si>
  <si>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</si>
  <si>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</si>
  <si>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</si>
  <si>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</si>
  <si>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</si>
  <si>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</si>
  <si>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</si>
  <si>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</si>
  <si>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</si>
  <si>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</si>
  <si>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</si>
  <si>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</si>
  <si>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</si>
  <si>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</si>
  <si>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</si>
  <si>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</si>
  <si>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</si>
  <si>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</si>
  <si>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</si>
  <si>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</si>
  <si>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</si>
  <si>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</si>
  <si>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</si>
  <si>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</si>
  <si>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</si>
  <si>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</si>
  <si>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</si>
  <si>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</si>
  <si>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</si>
  <si>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</si>
  <si>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</si>
  <si>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</si>
  <si>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</si>
  <si>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</si>
  <si>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</si>
  <si>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</si>
  <si>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</si>
  <si>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</si>
  <si>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</si>
  <si>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</si>
  <si>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</si>
  <si>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</si>
  <si>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</si>
  <si>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</si>
  <si>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</si>
  <si>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</si>
  <si>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</si>
  <si>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</si>
  <si>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</si>
  <si>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</si>
  <si>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</si>
  <si>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</si>
  <si>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</si>
  <si>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</si>
  <si>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</si>
  <si>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</si>
  <si>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</si>
  <si>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</si>
  <si>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</si>
  <si>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</si>
  <si>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</si>
  <si>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</si>
  <si>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</si>
  <si>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</si>
  <si>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</si>
  <si>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</si>
  <si>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</si>
  <si>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</si>
  <si>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</si>
  <si>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</si>
  <si>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</si>
  <si>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</si>
  <si>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</si>
  <si>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</si>
  <si>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</si>
  <si>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</si>
  <si>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</si>
  <si>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</si>
  <si>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</si>
  <si>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</si>
  <si>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</si>
  <si>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</si>
  <si>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</si>
  <si>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</si>
  <si>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</si>
  <si>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</si>
  <si>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</si>
  <si>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</si>
  <si>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</si>
  <si>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</si>
  <si>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</si>
  <si>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</si>
  <si>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</si>
  <si>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</si>
  <si>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</si>
  <si>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</si>
  <si>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</si>
  <si>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</si>
  <si>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</si>
  <si>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</si>
  <si>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</si>
  <si>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</si>
  <si>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</si>
  <si>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</si>
  <si>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</si>
  <si>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</si>
  <si>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</si>
  <si>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</si>
  <si>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</si>
  <si>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</si>
  <si>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</si>
  <si>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</si>
  <si>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</si>
  <si>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</si>
  <si>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</si>
  <si>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</si>
  <si>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</si>
  <si>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</si>
  <si>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</si>
  <si>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</si>
  <si>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</si>
  <si>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</si>
  <si>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</si>
  <si>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</si>
  <si>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</si>
  <si>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</si>
  <si>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</si>
  <si>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</si>
  <si>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</si>
  <si>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</si>
  <si>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</si>
  <si>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</si>
  <si>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</si>
  <si>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</si>
  <si>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</si>
  <si>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</si>
  <si>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</si>
  <si>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</si>
  <si>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</si>
  <si>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</si>
  <si>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</si>
  <si>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</si>
  <si>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</si>
  <si>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</si>
  <si>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</si>
  <si>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</si>
  <si>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</si>
  <si>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</si>
  <si>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</si>
  <si>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</si>
  <si>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</si>
  <si>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</si>
  <si>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</si>
  <si>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</si>
  <si>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</si>
  <si>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</si>
  <si>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</si>
  <si>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</si>
  <si>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</si>
  <si>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</si>
  <si>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</si>
  <si>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</si>
  <si>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</si>
  <si>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</si>
  <si>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</si>
  <si>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</si>
  <si>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</si>
  <si>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</si>
  <si>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</si>
  <si>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</si>
  <si>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</si>
  <si>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</si>
  <si>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</si>
  <si>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</si>
  <si>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</si>
  <si>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</si>
  <si>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</si>
  <si>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</si>
  <si>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</si>
  <si>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</si>
  <si>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</si>
  <si>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</si>
  <si>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</si>
  <si>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</si>
  <si>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</si>
  <si>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</si>
  <si>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</si>
  <si>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</si>
  <si>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</si>
  <si>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</si>
  <si>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</si>
  <si>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</si>
  <si>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</si>
  <si>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</si>
  <si>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</si>
  <si>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</si>
  <si>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</si>
  <si>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</si>
  <si>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</si>
  <si>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</si>
  <si>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</si>
  <si>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</si>
  <si>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</si>
  <si>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</si>
  <si>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</si>
  <si>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</si>
  <si>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</si>
  <si>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</si>
  <si>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</si>
  <si>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</si>
  <si>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</si>
  <si>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</si>
  <si>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</si>
  <si>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</si>
  <si>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</si>
  <si>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</si>
  <si>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</si>
  <si>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</si>
  <si>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</si>
  <si>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</si>
  <si>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</si>
  <si>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</si>
  <si>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</si>
  <si>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</si>
  <si>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</si>
  <si>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</si>
  <si>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</si>
  <si>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</si>
  <si>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</si>
  <si>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</si>
  <si>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</si>
  <si>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</si>
  <si>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</si>
  <si>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</si>
  <si>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</si>
  <si>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</si>
  <si>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</si>
  <si>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</si>
  <si>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</si>
  <si>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</si>
  <si>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</si>
  <si>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</si>
  <si>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</si>
  <si>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</si>
  <si>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</si>
  <si>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</si>
  <si>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</si>
  <si>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</si>
  <si>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</si>
  <si>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</si>
  <si>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</si>
  <si>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</si>
  <si>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</si>
  <si>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</si>
  <si>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</si>
  <si>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</si>
  <si>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</si>
  <si>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</si>
  <si>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</si>
  <si>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</si>
  <si>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</si>
  <si>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</si>
  <si>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</si>
  <si>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</si>
  <si>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</si>
  <si>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</si>
  <si>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</si>
  <si>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</si>
  <si>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</si>
  <si>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</si>
  <si>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</si>
  <si>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</si>
  <si>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</si>
  <si>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</si>
  <si>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</si>
  <si>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</si>
  <si>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</si>
  <si>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</si>
  <si>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</si>
  <si>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</si>
  <si>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</si>
  <si>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</si>
  <si>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</si>
  <si>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</si>
  <si>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</si>
  <si>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</si>
  <si>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</si>
  <si>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</si>
  <si>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</si>
  <si>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</si>
  <si>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</si>
  <si>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</si>
  <si>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</si>
  <si>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</si>
  <si>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</si>
  <si>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</si>
  <si>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</si>
  <si>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</si>
  <si>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</si>
  <si>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</si>
  <si>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</si>
  <si>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</si>
  <si>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</si>
  <si>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</si>
  <si>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</si>
  <si>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</si>
  <si>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</si>
  <si>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</si>
  <si>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</si>
  <si>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</si>
  <si>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</si>
  <si>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</si>
  <si>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</si>
  <si>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</si>
  <si>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</si>
  <si>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</si>
  <si>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</si>
  <si>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</si>
  <si>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</si>
  <si>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</si>
  <si>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</si>
  <si>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</si>
  <si>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</si>
  <si>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</si>
  <si>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</si>
  <si>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</si>
  <si>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</si>
  <si>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</si>
  <si>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</si>
  <si>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</si>
  <si>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</si>
  <si>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</si>
  <si>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</si>
  <si>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</si>
  <si>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</si>
  <si>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</si>
  <si>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</si>
  <si>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</si>
  <si>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</si>
  <si>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</si>
  <si>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</si>
  <si>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</si>
  <si>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</si>
  <si>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</si>
  <si>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</si>
  <si>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</si>
  <si>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</si>
  <si>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</si>
  <si>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</si>
  <si>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</si>
  <si>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</si>
  <si>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</si>
  <si>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</si>
  <si>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</si>
  <si>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</si>
  <si>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</si>
  <si>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</si>
  <si>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</si>
  <si>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</si>
  <si>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</si>
  <si>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</si>
  <si>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</si>
  <si>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</si>
  <si>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</si>
  <si>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</si>
  <si>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</si>
  <si>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</si>
  <si>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</si>
  <si>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</si>
  <si>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</si>
  <si>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</si>
  <si>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</si>
  <si>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</si>
  <si>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</si>
  <si>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</si>
  <si>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</si>
  <si>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</si>
  <si>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</si>
  <si>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</si>
  <si>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</si>
  <si>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</si>
  <si>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</si>
  <si>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</si>
  <si>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</si>
  <si>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</si>
  <si>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</si>
  <si>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</si>
  <si>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</si>
  <si>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</si>
  <si>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</si>
  <si>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</si>
  <si>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</si>
  <si>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</si>
  <si>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</si>
  <si>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</si>
  <si>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</si>
  <si>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</si>
  <si>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</si>
  <si>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</si>
  <si>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</si>
  <si>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</si>
  <si>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</si>
  <si>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</si>
  <si>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</si>
  <si>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</si>
  <si>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</si>
  <si>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</si>
  <si>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</si>
  <si>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</si>
  <si>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</si>
  <si>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</si>
  <si>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</si>
  <si>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</si>
  <si>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</si>
  <si>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</si>
  <si>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</si>
  <si>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</si>
  <si>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</si>
  <si>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</si>
  <si>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</si>
  <si>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</si>
  <si>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</si>
  <si>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</si>
  <si>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</si>
  <si>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</si>
  <si>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</si>
  <si>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</si>
  <si>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</si>
  <si>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</si>
  <si>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</si>
  <si>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</si>
  <si>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</si>
  <si>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</si>
  <si>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</si>
  <si>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</si>
  <si>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</si>
  <si>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</si>
  <si>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</si>
  <si>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</si>
  <si>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</si>
  <si>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</si>
  <si>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</si>
  <si>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</si>
  <si>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</si>
  <si>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</si>
  <si>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</si>
  <si>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</si>
  <si>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</si>
  <si>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</si>
  <si>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</si>
  <si>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</si>
  <si>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</si>
  <si>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</si>
  <si>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</si>
  <si>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</si>
  <si>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</si>
  <si>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</si>
  <si>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</si>
  <si>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</si>
  <si>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</si>
  <si>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</si>
  <si>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</si>
  <si>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</si>
  <si>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</si>
  <si>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</si>
  <si>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</si>
  <si>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</si>
  <si>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</si>
  <si>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</si>
  <si>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</si>
  <si>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</si>
  <si>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</si>
  <si>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</si>
  <si>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</si>
  <si>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</si>
  <si>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</si>
  <si>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</si>
  <si>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</si>
  <si>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</si>
  <si>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</si>
  <si>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</si>
  <si>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</si>
  <si>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</si>
  <si>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</si>
  <si>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</si>
  <si>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</si>
  <si>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</si>
  <si>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</si>
  <si>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</si>
  <si>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</si>
  <si>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</si>
  <si>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</si>
  <si>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</si>
  <si>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</si>
  <si>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</si>
  <si>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</si>
  <si>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</si>
  <si>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</si>
  <si>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</si>
  <si>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</si>
  <si>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</si>
  <si>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</si>
  <si>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</si>
  <si>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</si>
  <si>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</si>
  <si>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</si>
  <si>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</si>
  <si>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</si>
  <si>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</si>
  <si>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</si>
  <si>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</si>
  <si>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</si>
  <si>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</si>
  <si>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</si>
  <si>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</si>
  <si>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</si>
  <si>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</si>
  <si>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</si>
  <si>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</si>
  <si>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</si>
  <si>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</si>
  <si>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</si>
  <si>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</si>
  <si>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</si>
  <si>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</si>
  <si>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</si>
  <si>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</si>
  <si>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</si>
  <si>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</si>
  <si>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</si>
  <si>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</si>
  <si>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</si>
  <si>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</si>
  <si>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</si>
  <si>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</si>
  <si>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</si>
  <si>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</si>
  <si>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</si>
  <si>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</si>
  <si>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</si>
  <si>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</si>
  <si>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</si>
  <si>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</si>
  <si>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</si>
  <si>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</si>
  <si>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</si>
  <si>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</si>
  <si>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</si>
  <si>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</si>
  <si>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</si>
  <si>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</si>
  <si>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</si>
  <si>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</si>
  <si>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</si>
  <si>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</si>
  <si>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</si>
  <si>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</si>
  <si>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</si>
  <si>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</si>
  <si>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</si>
  <si>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</si>
  <si>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</si>
  <si>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</si>
  <si>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</si>
  <si>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</si>
  <si>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</si>
  <si>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</si>
  <si>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</si>
  <si>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</si>
  <si>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</si>
  <si>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</si>
  <si>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</si>
  <si>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</si>
  <si>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</si>
  <si>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</si>
  <si>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</si>
  <si>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</si>
  <si>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</si>
  <si>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</si>
  <si>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</si>
  <si>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</si>
  <si>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</si>
  <si>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</si>
  <si>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</si>
  <si>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</si>
  <si>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</si>
  <si>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</si>
  <si>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</si>
  <si>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</si>
  <si>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</si>
  <si>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</si>
  <si>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</si>
  <si>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</si>
  <si>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</si>
  <si>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</si>
  <si>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</si>
  <si>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</si>
  <si>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</si>
  <si>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</si>
  <si>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</si>
  <si>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</si>
  <si>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</si>
  <si>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</si>
  <si>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</si>
  <si>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</si>
  <si>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</si>
  <si>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</si>
  <si>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</si>
  <si>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</si>
  <si>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</si>
  <si>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</si>
  <si>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</si>
  <si>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</si>
  <si>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</si>
  <si>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</si>
  <si>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</si>
  <si>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</si>
  <si>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</si>
  <si>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</si>
  <si>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</si>
  <si>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</si>
  <si>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</si>
  <si>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</si>
  <si>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</si>
  <si>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</si>
  <si>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</si>
  <si>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</si>
  <si>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</si>
  <si>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</si>
  <si>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</si>
  <si>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</si>
  <si>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</si>
  <si>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</si>
  <si>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</si>
  <si>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</si>
  <si>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</si>
  <si>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</si>
  <si>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</si>
  <si>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</si>
  <si>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</si>
  <si>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</si>
  <si>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</si>
  <si>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</si>
  <si>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</si>
  <si>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</si>
  <si>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</si>
  <si>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</si>
  <si>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</si>
  <si>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</si>
  <si>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</si>
  <si>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</si>
  <si>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</si>
  <si>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</si>
  <si>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</si>
  <si>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</si>
  <si>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</si>
  <si>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</si>
  <si>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</si>
  <si>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</si>
  <si>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</si>
  <si>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</si>
  <si>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</si>
  <si>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</si>
  <si>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</si>
  <si>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</si>
  <si>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</si>
  <si>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</si>
  <si>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</si>
  <si>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</si>
  <si>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</si>
  <si>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</si>
  <si>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</si>
  <si>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</si>
  <si>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</si>
  <si>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</si>
  <si>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</si>
  <si>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</si>
  <si>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</si>
  <si>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</si>
  <si>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</si>
  <si>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</si>
  <si>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</si>
  <si>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</si>
  <si>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</si>
  <si>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</si>
  <si>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</si>
  <si>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</si>
  <si>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</si>
  <si>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</si>
  <si>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</si>
  <si>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</si>
  <si>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</si>
  <si>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</si>
  <si>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</si>
  <si>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</si>
  <si>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</si>
  <si>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</si>
  <si>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</si>
  <si>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</si>
  <si>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</si>
  <si>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</si>
  <si>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</si>
  <si>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</si>
  <si>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</si>
  <si>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</si>
  <si>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</si>
  <si>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</si>
  <si>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</si>
  <si>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</si>
  <si>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</si>
  <si>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</si>
  <si>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</si>
  <si>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</si>
  <si>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</si>
  <si>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</si>
  <si>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</si>
  <si>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</si>
  <si>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</si>
  <si>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</si>
  <si>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</si>
  <si>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</si>
  <si>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</si>
  <si>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</si>
  <si>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</si>
  <si>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</si>
  <si>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</si>
  <si>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</si>
  <si>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</si>
  <si>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</si>
  <si>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</si>
  <si>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</si>
  <si>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</si>
  <si>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</si>
  <si>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</si>
  <si>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</si>
  <si>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</si>
  <si>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</si>
  <si>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</si>
  <si>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</si>
  <si>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</si>
  <si>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</si>
  <si>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</si>
  <si>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</si>
  <si>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</si>
  <si>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</si>
  <si>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</si>
  <si>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</si>
  <si>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</si>
  <si>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</si>
  <si>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</si>
  <si>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</si>
  <si>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</si>
  <si>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</si>
  <si>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</si>
  <si>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</si>
  <si>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</si>
  <si>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</si>
  <si>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</si>
  <si>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</si>
  <si>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</si>
  <si>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</si>
  <si>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</si>
  <si>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</si>
  <si>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</si>
  <si>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</si>
  <si>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</si>
  <si>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</si>
  <si>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</si>
  <si>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</si>
  <si>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</si>
  <si>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</si>
  <si>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</si>
  <si>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</si>
  <si>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</si>
  <si>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</si>
  <si>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</si>
  <si>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</si>
  <si>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</si>
  <si>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</si>
  <si>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</si>
  <si>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</si>
  <si>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</si>
  <si>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</si>
  <si>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</si>
  <si>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</si>
  <si>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</si>
  <si>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</si>
  <si>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</si>
  <si>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</si>
  <si>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</si>
  <si>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</si>
  <si>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</si>
  <si>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</si>
  <si>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</si>
  <si>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</si>
  <si>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</si>
  <si>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</si>
  <si>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</si>
  <si>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</si>
  <si>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</si>
  <si>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</si>
  <si>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</si>
  <si>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</si>
  <si>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</si>
  <si>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</si>
  <si>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</si>
  <si>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</si>
  <si>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</si>
  <si>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</si>
  <si>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</si>
  <si>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</si>
  <si>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</si>
  <si>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</si>
  <si>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</si>
  <si>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</si>
  <si>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</si>
  <si>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</si>
  <si>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</si>
  <si>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</si>
  <si>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</si>
  <si>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</si>
  <si>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</si>
  <si>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</si>
  <si>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</si>
  <si>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</si>
  <si>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</si>
  <si>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</si>
  <si>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</si>
  <si>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</si>
  <si>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</si>
  <si>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</si>
  <si>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</si>
  <si>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</si>
  <si>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</si>
  <si>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</si>
  <si>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</si>
  <si>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</si>
  <si>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</si>
  <si>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</si>
  <si>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</si>
  <si>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</si>
  <si>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</si>
  <si>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</si>
  <si>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</si>
  <si>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</si>
  <si>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</si>
  <si>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</si>
  <si>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</si>
  <si>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</si>
  <si>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</si>
  <si>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</si>
  <si>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</si>
  <si>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</si>
  <si>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</si>
  <si>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</si>
  <si>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</si>
  <si>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</si>
  <si>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</si>
  <si>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</si>
  <si>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</si>
  <si>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</si>
  <si>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</si>
  <si>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</si>
  <si>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</si>
  <si>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</si>
  <si>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</si>
  <si>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</si>
  <si>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</si>
  <si>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</si>
  <si>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</si>
  <si>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</si>
  <si>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</si>
  <si>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</si>
  <si>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</si>
  <si>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</si>
  <si>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</si>
  <si>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</si>
  <si>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</si>
  <si>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</si>
  <si>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</si>
  <si>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</si>
  <si>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</si>
  <si>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</si>
  <si>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</si>
  <si>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</si>
  <si>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</si>
  <si>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</si>
  <si>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</si>
  <si>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</si>
  <si>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</si>
  <si>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</si>
  <si>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</si>
  <si>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</si>
  <si>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</si>
  <si>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</si>
  <si>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</si>
  <si>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</si>
  <si>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</si>
  <si>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</si>
  <si>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</si>
  <si>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</si>
  <si>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</si>
  <si>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</si>
  <si>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</si>
  <si>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</si>
  <si>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</si>
  <si>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</si>
  <si>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</si>
  <si>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</si>
  <si>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</si>
  <si>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</si>
  <si>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</si>
  <si>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</si>
  <si>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</si>
  <si>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</si>
  <si>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</si>
  <si>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</si>
  <si>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</si>
  <si>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</si>
  <si>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</si>
  <si>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</si>
  <si>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</si>
  <si>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</si>
  <si>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</si>
  <si>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</si>
  <si>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</si>
  <si>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</si>
  <si>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</si>
  <si>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</si>
  <si>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</si>
  <si>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</si>
  <si>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</si>
  <si>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</si>
  <si>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</si>
  <si>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</si>
  <si>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</si>
  <si>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</si>
  <si>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</si>
  <si>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</si>
  <si>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</si>
  <si>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</si>
  <si>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</si>
  <si>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</si>
  <si>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</si>
  <si>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</si>
  <si>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</si>
  <si>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</si>
  <si>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</si>
  <si>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</si>
  <si>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</si>
  <si>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</si>
  <si>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</si>
  <si>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</si>
  <si>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</si>
  <si>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</si>
  <si>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</si>
  <si>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</si>
  <si>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</si>
  <si>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</si>
  <si>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</si>
  <si>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</si>
  <si>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</si>
  <si>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</si>
  <si>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</si>
  <si>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</si>
  <si>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</si>
  <si>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</si>
  <si>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</si>
  <si>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</si>
  <si>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</si>
  <si>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</si>
  <si>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</si>
  <si>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</si>
  <si>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</si>
  <si>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</si>
  <si>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</si>
  <si>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</si>
  <si>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</si>
  <si>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</si>
  <si>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</si>
  <si>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</si>
  <si>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</si>
  <si>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</si>
  <si>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</si>
  <si>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</si>
  <si>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</si>
  <si>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</si>
  <si>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</si>
  <si>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</si>
  <si>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</si>
  <si>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</si>
  <si>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</si>
  <si>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</si>
  <si>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</si>
  <si>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</si>
  <si>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</si>
  <si>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</si>
  <si>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</si>
  <si>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</si>
  <si>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</si>
  <si>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</si>
  <si>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</si>
  <si>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</si>
  <si>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</si>
  <si>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</si>
  <si>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</si>
  <si>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</si>
  <si>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</si>
  <si>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</si>
  <si>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</si>
  <si>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</si>
  <si>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</si>
  <si>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</si>
  <si>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</si>
  <si>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</si>
  <si>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</si>
  <si>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</si>
  <si>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</si>
  <si>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</si>
  <si>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</si>
  <si>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</si>
  <si>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</si>
  <si>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</si>
  <si>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</si>
  <si>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</si>
  <si>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</si>
  <si>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</si>
  <si>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</si>
  <si>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</si>
  <si>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</si>
  <si>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</si>
  <si>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</si>
  <si>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</si>
  <si>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</si>
  <si>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</si>
  <si>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</si>
  <si>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</si>
  <si>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</si>
  <si>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</si>
  <si>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</si>
  <si>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</si>
  <si>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</si>
  <si>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</si>
  <si>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</si>
  <si>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</si>
  <si>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</si>
  <si>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</si>
  <si>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</si>
  <si>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</si>
  <si>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</si>
  <si>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</si>
  <si>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</si>
  <si>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</si>
  <si>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</si>
  <si>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</si>
  <si>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</si>
  <si>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</si>
  <si>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</si>
  <si>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</si>
  <si>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</si>
  <si>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</si>
  <si>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</si>
  <si>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</si>
  <si>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</si>
  <si>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</si>
  <si>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</si>
  <si>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</si>
  <si>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</si>
  <si>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</si>
  <si>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</si>
  <si>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</si>
  <si>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</si>
  <si>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</si>
  <si>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</si>
  <si>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</si>
  <si>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</si>
  <si>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</si>
  <si>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</si>
  <si>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</si>
  <si>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</si>
  <si>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</si>
  <si>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</si>
  <si>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</si>
  <si>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</si>
  <si>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</si>
  <si>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</si>
  <si>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</si>
  <si>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</si>
  <si>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</si>
  <si>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</si>
  <si>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</si>
  <si>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</si>
  <si>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</si>
  <si>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</si>
  <si>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</si>
  <si>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</si>
  <si>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</si>
  <si>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</si>
  <si>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</si>
  <si>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</si>
  <si>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</si>
  <si>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</si>
  <si>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</si>
  <si>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</si>
  <si>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</si>
  <si>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</si>
  <si>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</si>
  <si>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</si>
  <si>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</si>
  <si>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</si>
  <si>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</si>
  <si>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</si>
  <si>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</si>
  <si>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</si>
  <si>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</si>
  <si>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</si>
  <si>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</si>
  <si>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</si>
  <si>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</si>
  <si>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</si>
  <si>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</si>
  <si>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</si>
  <si>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</si>
  <si>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</si>
  <si>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</si>
  <si>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</si>
  <si>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</si>
  <si>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</si>
  <si>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</si>
  <si>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</si>
  <si>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</si>
  <si>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</si>
  <si>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</si>
  <si>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</si>
  <si>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</si>
  <si>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</si>
  <si>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</si>
  <si>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</si>
  <si>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</si>
  <si>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</si>
  <si>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</si>
  <si>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</si>
  <si>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</si>
  <si>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</si>
  <si>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</si>
  <si>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</si>
  <si>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</si>
  <si>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</si>
  <si>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</si>
  <si>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</si>
  <si>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</si>
  <si>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</si>
  <si>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</si>
  <si>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</si>
  <si>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</si>
  <si>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</si>
  <si>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</si>
  <si>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</si>
  <si>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</si>
  <si>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</si>
  <si>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</si>
  <si>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</si>
  <si>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</si>
  <si>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</si>
  <si>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</si>
  <si>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</si>
  <si>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</si>
  <si>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</si>
  <si>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</si>
  <si>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</si>
  <si>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</si>
  <si>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</si>
  <si>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</si>
  <si>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</si>
  <si>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</si>
  <si>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</si>
  <si>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</si>
  <si>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</si>
  <si>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</si>
  <si>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</si>
  <si>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</si>
  <si>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</si>
  <si>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</si>
  <si>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</si>
  <si>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</si>
  <si>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</si>
  <si>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</si>
  <si>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</si>
  <si>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</si>
  <si>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</si>
  <si>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</si>
  <si>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</si>
  <si>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</si>
  <si>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</si>
  <si>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</si>
  <si>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</si>
  <si>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</si>
  <si>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</si>
  <si>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</si>
  <si>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</si>
  <si>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</si>
  <si>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</si>
  <si>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</si>
  <si>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</si>
  <si>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</si>
  <si>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</si>
  <si>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</si>
  <si>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</si>
  <si>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</si>
  <si>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</si>
  <si>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</si>
  <si>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</si>
  <si>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</si>
  <si>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</si>
  <si>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</si>
  <si>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</si>
  <si>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</si>
  <si>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</si>
  <si>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</si>
  <si>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</si>
  <si>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</si>
  <si>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</si>
  <si>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</si>
  <si>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</si>
  <si>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</si>
  <si>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</si>
  <si>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</si>
  <si>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</si>
  <si>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</si>
  <si>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</si>
  <si>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</si>
  <si>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</si>
  <si>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</si>
  <si>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</si>
  <si>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</si>
  <si>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</si>
  <si>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</si>
  <si>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</si>
  <si>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</si>
  <si>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</si>
  <si>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</si>
  <si>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</si>
  <si>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</si>
  <si>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</si>
  <si>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</si>
  <si>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</si>
  <si>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</si>
  <si>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</si>
  <si>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</si>
  <si>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</si>
  <si>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</si>
  <si>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</si>
  <si>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</si>
  <si>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</si>
  <si>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</si>
  <si>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</si>
  <si>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</si>
  <si>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</si>
  <si>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</si>
  <si>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</si>
  <si>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</si>
  <si>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</si>
  <si>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</si>
  <si>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</si>
  <si>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</si>
  <si>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</si>
  <si>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</si>
  <si>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</si>
  <si>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</si>
  <si>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</si>
  <si>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</si>
  <si>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</si>
  <si>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</si>
  <si>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</si>
  <si>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</si>
  <si>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</si>
  <si>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</si>
  <si>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</si>
  <si>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</si>
  <si>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</si>
  <si>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</si>
  <si>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</si>
  <si>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</si>
  <si>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</si>
  <si>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</si>
  <si>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</si>
  <si>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</si>
  <si>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</si>
  <si>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</si>
  <si>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</si>
  <si>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</si>
  <si>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</si>
  <si>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</si>
  <si>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</si>
  <si>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</si>
  <si>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</si>
  <si>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</si>
  <si>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</si>
  <si>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</si>
  <si>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</si>
  <si>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</si>
  <si>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</si>
  <si>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</si>
  <si>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</si>
  <si>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</si>
  <si>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</si>
  <si>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</si>
  <si>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</si>
  <si>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</si>
  <si>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</si>
  <si>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</si>
  <si>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</si>
  <si>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</si>
  <si>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</si>
  <si>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</si>
  <si>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</si>
  <si>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</si>
  <si>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</si>
  <si>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</si>
  <si>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</si>
  <si>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</si>
  <si>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</si>
  <si>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</si>
  <si>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</si>
  <si>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</si>
  <si>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</si>
  <si>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</si>
  <si>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</si>
  <si>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</si>
  <si>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</si>
  <si>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</si>
  <si>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</si>
  <si>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</si>
  <si>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</si>
  <si>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</si>
  <si>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</si>
  <si>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</si>
  <si>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</si>
  <si>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</si>
  <si>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</si>
  <si>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</si>
  <si>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</si>
  <si>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</si>
  <si>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</si>
  <si>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</si>
  <si>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</si>
  <si>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</si>
  <si>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</si>
  <si>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</si>
  <si>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</si>
  <si>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</si>
  <si>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</si>
  <si>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</si>
  <si>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</si>
  <si>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</si>
  <si>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</si>
  <si>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</si>
  <si>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</si>
  <si>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</si>
  <si>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</si>
  <si>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</si>
  <si>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</si>
  <si>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</si>
  <si>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</si>
  <si>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</si>
  <si>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</si>
  <si>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</si>
  <si>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</si>
  <si>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</si>
  <si>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</si>
  <si>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</si>
  <si>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</si>
  <si>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</si>
  <si>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</si>
  <si>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</si>
  <si>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</si>
  <si>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</si>
  <si>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</si>
  <si>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</si>
  <si>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</si>
  <si>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</si>
  <si>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</si>
  <si>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</si>
  <si>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</si>
  <si>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</si>
  <si>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</si>
  <si>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</si>
  <si>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</si>
  <si>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</si>
  <si>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</si>
  <si>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</si>
  <si>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</si>
  <si>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</si>
  <si>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</si>
  <si>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</si>
  <si>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</si>
  <si>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</si>
  <si>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</si>
  <si>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</si>
  <si>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</si>
  <si>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</si>
  <si>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</si>
  <si>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</si>
  <si>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</si>
  <si>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</si>
  <si>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</si>
  <si>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</si>
  <si>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</si>
  <si>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</si>
  <si>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</si>
  <si>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</si>
  <si>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</si>
  <si>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</si>
  <si>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</si>
  <si>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</si>
  <si>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</si>
  <si>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</si>
  <si>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</si>
  <si>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</si>
  <si>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</si>
  <si>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</si>
  <si>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</si>
  <si>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</si>
  <si>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</si>
  <si>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</si>
  <si>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</si>
  <si>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</si>
  <si>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</si>
  <si>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</si>
  <si>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</si>
  <si>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</si>
  <si>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</si>
  <si>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</si>
  <si>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</si>
  <si>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</si>
  <si>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</si>
  <si>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</si>
  <si>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</si>
  <si>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</si>
  <si>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</si>
  <si>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</si>
  <si>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</si>
  <si>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</si>
  <si>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</si>
  <si>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</si>
  <si>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</si>
  <si>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</si>
  <si>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</si>
  <si>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</si>
  <si>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</si>
  <si>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</si>
  <si>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</si>
  <si>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</si>
  <si>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</si>
  <si>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</si>
  <si>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</si>
  <si>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</si>
  <si>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</si>
  <si>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</si>
  <si>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</si>
  <si>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</si>
  <si>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</si>
  <si>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</si>
  <si>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</si>
  <si>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</si>
  <si>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</si>
  <si>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</si>
  <si>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</si>
  <si>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</si>
  <si>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</si>
  <si>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</si>
  <si>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</si>
  <si>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</si>
  <si>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</si>
  <si>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</si>
  <si>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</si>
  <si>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</si>
  <si>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</si>
  <si>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</si>
  <si>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</si>
  <si>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</si>
  <si>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</si>
  <si>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</si>
  <si>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</si>
  <si>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</si>
  <si>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</si>
  <si>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</si>
  <si>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</si>
  <si>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</si>
  <si>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</si>
  <si>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</si>
  <si>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</si>
  <si>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</si>
  <si>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</si>
  <si>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</si>
  <si>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</si>
  <si>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</si>
  <si>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</si>
  <si>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</si>
  <si>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</si>
  <si>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</si>
  <si>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</si>
  <si>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</si>
  <si>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</si>
  <si>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</si>
  <si>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</si>
  <si>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</si>
  <si>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</si>
  <si>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</si>
  <si>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</si>
  <si>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</si>
  <si>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</si>
  <si>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</si>
  <si>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</si>
  <si>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</si>
  <si>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</si>
  <si>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</si>
  <si>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</si>
  <si>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</si>
  <si>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</si>
  <si>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</si>
  <si>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</si>
  <si>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</si>
  <si>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</si>
  <si>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</si>
  <si>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</si>
  <si>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</si>
  <si>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</si>
  <si>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</si>
  <si>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</si>
  <si>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</si>
  <si>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</si>
  <si>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</si>
  <si>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</si>
  <si>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</si>
  <si>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</si>
  <si>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</si>
  <si>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</si>
  <si>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</si>
  <si>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</si>
  <si>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</si>
  <si>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</si>
  <si>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</si>
  <si>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</si>
  <si>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</si>
  <si>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</si>
  <si>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</si>
  <si>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</si>
  <si>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</si>
  <si>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</si>
  <si>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</si>
  <si>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</si>
  <si>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</si>
  <si>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</si>
  <si>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</si>
  <si>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</si>
  <si>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</si>
  <si>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</si>
  <si>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</si>
  <si>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</si>
  <si>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</si>
  <si>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</si>
  <si>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</si>
  <si>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</si>
  <si>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</si>
  <si>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</si>
  <si>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</si>
  <si>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</si>
  <si>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</si>
  <si>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</si>
  <si>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</si>
  <si>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</si>
  <si>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</si>
  <si>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</si>
  <si>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</si>
  <si>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</si>
  <si>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</si>
  <si>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</si>
  <si>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</si>
  <si>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</si>
  <si>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</si>
  <si>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</si>
  <si>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</si>
  <si>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</si>
  <si>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</si>
  <si>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</si>
  <si>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</si>
  <si>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</si>
  <si>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</si>
  <si>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</si>
  <si>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</si>
  <si>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</si>
  <si>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</si>
  <si>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</si>
  <si>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</si>
  <si>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</si>
  <si>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</si>
  <si>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</si>
  <si>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</si>
  <si>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</si>
  <si>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</si>
  <si>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</si>
  <si>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</si>
  <si>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</si>
  <si>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</si>
  <si>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</si>
  <si>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</si>
  <si>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</si>
  <si>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</si>
  <si>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</si>
  <si>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</si>
  <si>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</si>
  <si>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</si>
  <si>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</si>
  <si>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</si>
  <si>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</si>
  <si>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</si>
  <si>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</si>
  <si>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</si>
  <si>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</si>
  <si>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</si>
  <si>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</si>
  <si>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</si>
  <si>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</si>
  <si>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</si>
  <si>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</si>
  <si>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</si>
  <si>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</si>
  <si>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</si>
  <si>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</si>
  <si>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</si>
  <si>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</si>
  <si>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</si>
  <si>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</si>
  <si>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</si>
  <si>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</si>
  <si>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</si>
  <si>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</si>
  <si>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</si>
  <si>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</si>
  <si>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</si>
  <si>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</si>
  <si>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</si>
  <si>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</si>
  <si>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</si>
  <si>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</si>
  <si>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</si>
  <si>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</si>
  <si>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</si>
  <si>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</si>
  <si>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</si>
  <si>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</si>
  <si>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</si>
  <si>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</si>
  <si>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</si>
  <si>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</si>
  <si>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</si>
  <si>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</si>
  <si>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</si>
  <si>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</si>
  <si>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</si>
  <si>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</si>
  <si>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</si>
  <si>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</si>
  <si>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</si>
  <si>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</si>
  <si>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</si>
  <si>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</si>
  <si>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</si>
  <si>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</si>
  <si>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</si>
  <si>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</si>
  <si>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</si>
  <si>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</si>
  <si>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</si>
  <si>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</si>
  <si>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</si>
  <si>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</si>
  <si>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</si>
  <si>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</si>
  <si>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</si>
  <si>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</si>
  <si>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</si>
  <si>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</si>
  <si>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</si>
  <si>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</si>
  <si>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</si>
  <si>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</si>
  <si>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</si>
  <si>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</si>
  <si>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</si>
  <si>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</si>
  <si>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</si>
  <si>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</si>
  <si>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</si>
  <si>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</si>
  <si>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</si>
  <si>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</si>
  <si>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</si>
  <si>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</si>
  <si>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</si>
  <si>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</si>
  <si>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</si>
  <si>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</si>
  <si>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</si>
  <si>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</si>
  <si>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</si>
  <si>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</si>
  <si>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</si>
  <si>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</si>
  <si>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</si>
  <si>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</si>
  <si>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</si>
  <si>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</si>
  <si>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</si>
  <si>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</si>
  <si>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</si>
  <si>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</si>
  <si>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</si>
  <si>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</si>
  <si>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</si>
  <si>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</si>
  <si>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</si>
  <si>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</si>
  <si>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</si>
  <si>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</si>
  <si>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</si>
  <si>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</si>
  <si>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</si>
  <si>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</si>
  <si>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</si>
  <si>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</si>
  <si>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</si>
  <si>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</si>
  <si>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</si>
  <si>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</si>
  <si>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</si>
  <si>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</si>
  <si>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</si>
  <si>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</si>
  <si>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</si>
  <si>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</si>
  <si>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</si>
  <si>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</si>
  <si>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</si>
  <si>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</si>
  <si>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</si>
  <si>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</si>
  <si>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</si>
  <si>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</si>
  <si>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</si>
  <si>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</si>
  <si>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</si>
  <si>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</si>
  <si>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</si>
  <si>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</si>
  <si>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</si>
  <si>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</si>
  <si>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</si>
  <si>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</si>
  <si>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</si>
  <si>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</si>
  <si>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</si>
  <si>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</si>
  <si>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</si>
  <si>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</si>
  <si>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</si>
  <si>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</si>
  <si>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</si>
  <si>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</si>
  <si>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</si>
  <si>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</si>
  <si>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</si>
  <si>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</si>
  <si>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</si>
  <si>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</si>
  <si>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</si>
  <si>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</si>
  <si>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</si>
  <si>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</si>
  <si>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</si>
  <si>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</si>
  <si>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</si>
  <si>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</si>
  <si>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</si>
  <si>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</si>
  <si>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</si>
  <si>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</si>
  <si>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</si>
  <si>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</si>
  <si>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</si>
  <si>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</si>
  <si>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</si>
  <si>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</si>
  <si>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</si>
  <si>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</si>
  <si>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</si>
  <si>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</si>
  <si>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</si>
  <si>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</si>
  <si>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</si>
  <si>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</si>
  <si>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</si>
  <si>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</si>
  <si>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</si>
  <si>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</si>
  <si>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</si>
  <si>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</si>
  <si>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</si>
  <si>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</si>
  <si>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</si>
  <si>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</si>
  <si>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</si>
  <si>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</si>
  <si>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</si>
  <si>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</si>
  <si>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</si>
  <si>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</si>
  <si>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</si>
  <si>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</si>
  <si>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</si>
  <si>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</si>
  <si>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</si>
  <si>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</si>
  <si>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</si>
  <si>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</si>
  <si>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</si>
  <si>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</si>
  <si>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</si>
  <si>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</si>
  <si>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</si>
  <si>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</si>
  <si>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</si>
  <si>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</si>
  <si>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</si>
  <si>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</si>
  <si>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</si>
  <si>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</si>
  <si>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</si>
  <si>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</si>
  <si>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</si>
  <si>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</si>
  <si>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</si>
  <si>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</si>
  <si>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</si>
  <si>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</si>
  <si>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</si>
  <si>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</si>
  <si>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</si>
  <si>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</si>
  <si>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</si>
  <si>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</si>
  <si>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</si>
  <si>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</si>
  <si>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</si>
  <si>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</si>
  <si>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</si>
  <si>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</si>
  <si>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</si>
  <si>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</si>
  <si>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</si>
  <si>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</si>
  <si>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</si>
  <si>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</si>
  <si>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</si>
  <si>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</si>
  <si>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</si>
  <si>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</si>
  <si>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</si>
  <si>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</si>
  <si>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</si>
  <si>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</si>
  <si>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</si>
  <si>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</si>
  <si>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</si>
  <si>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</si>
  <si>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</si>
  <si>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</si>
  <si>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</si>
  <si>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</si>
  <si>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</si>
  <si>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</si>
  <si>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</si>
  <si>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</si>
  <si>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</si>
  <si>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</si>
  <si>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</si>
  <si>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</si>
  <si>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</si>
  <si>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</si>
  <si>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</si>
  <si>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</si>
  <si>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</si>
  <si>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</si>
  <si>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</si>
  <si>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</si>
  <si>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</si>
  <si>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</si>
  <si>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</si>
  <si>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</si>
  <si>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</si>
  <si>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</si>
  <si>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</si>
  <si>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</si>
  <si>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</si>
  <si>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</si>
  <si>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</si>
  <si>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</si>
  <si>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</si>
  <si>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</si>
  <si>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</si>
  <si>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</si>
  <si>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</si>
  <si>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</si>
  <si>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</si>
  <si>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</si>
  <si>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</si>
  <si>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</si>
  <si>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</si>
  <si>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</si>
  <si>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</si>
  <si>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</si>
  <si>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</si>
  <si>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</si>
  <si>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</si>
  <si>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</si>
  <si>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</si>
  <si>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</si>
  <si>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</si>
  <si>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</si>
  <si>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</si>
  <si>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</si>
  <si>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</si>
  <si>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</si>
  <si>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</si>
  <si>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</si>
  <si>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</si>
  <si>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</si>
  <si>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</si>
  <si>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</si>
  <si>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</si>
  <si>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</si>
  <si>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</si>
  <si>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</si>
  <si>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</si>
  <si>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</si>
  <si>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</si>
  <si>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</si>
  <si>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</si>
  <si>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</si>
  <si>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</si>
  <si>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</si>
  <si>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</si>
  <si>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</si>
  <si>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</si>
  <si>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</si>
  <si>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</si>
  <si>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</si>
  <si>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</si>
  <si>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</si>
  <si>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</si>
  <si>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</si>
  <si>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</si>
  <si>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</si>
  <si>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</si>
  <si>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</si>
  <si>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</si>
  <si>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</si>
  <si>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</si>
  <si>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</si>
  <si>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</si>
  <si>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</si>
  <si>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</si>
  <si>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</si>
  <si>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</si>
  <si>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</si>
  <si>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</si>
  <si>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</si>
  <si>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</si>
  <si>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</si>
  <si>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</si>
  <si>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</si>
  <si>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</si>
  <si>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</si>
  <si>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</si>
  <si>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</si>
  <si>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</si>
  <si>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</si>
  <si>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</si>
  <si>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</si>
  <si>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</si>
  <si>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</si>
  <si>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</si>
  <si>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</si>
  <si>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</si>
  <si>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</si>
  <si>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</si>
  <si>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</si>
  <si>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</si>
  <si>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</si>
  <si>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</si>
  <si>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</si>
  <si>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</si>
  <si>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</si>
  <si>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</si>
  <si>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</si>
  <si>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</si>
  <si>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</si>
  <si>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</si>
  <si>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</si>
  <si>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</si>
  <si>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</si>
  <si>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</si>
  <si>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</si>
  <si>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</si>
  <si>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</si>
  <si>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</si>
  <si>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</si>
  <si>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</si>
  <si>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</si>
  <si>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</si>
  <si>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</si>
  <si>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</si>
  <si>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</si>
  <si>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</si>
  <si>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</si>
  <si>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</si>
  <si>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</si>
  <si>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</si>
  <si>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</si>
  <si>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</si>
  <si>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</si>
  <si>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</si>
  <si>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</si>
  <si>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</si>
  <si>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</si>
  <si>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</si>
  <si>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</si>
  <si>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</si>
  <si>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</si>
  <si>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</si>
  <si>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</si>
  <si>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</si>
  <si>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</si>
  <si>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</si>
  <si>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</si>
  <si>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</si>
  <si>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</si>
  <si>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</si>
  <si>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</si>
  <si>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</si>
  <si>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</si>
  <si>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</si>
  <si>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</si>
  <si>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</si>
  <si>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</si>
  <si>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</si>
  <si>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</si>
  <si>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</si>
  <si>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</si>
  <si>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</si>
  <si>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</si>
  <si>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</si>
  <si>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</si>
  <si>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</si>
  <si>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</si>
  <si>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</si>
  <si>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</si>
  <si>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</si>
  <si>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</si>
  <si>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</si>
  <si>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</si>
  <si>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</si>
  <si>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</si>
  <si>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</si>
  <si>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</si>
  <si>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</si>
  <si>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</si>
  <si>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</si>
  <si>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</si>
  <si>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</si>
  <si>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</si>
  <si>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</si>
  <si>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</si>
  <si>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</si>
  <si>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</si>
  <si>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</si>
  <si>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</si>
  <si>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</si>
  <si>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</si>
  <si>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</si>
  <si>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</si>
  <si>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</si>
  <si>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</si>
  <si>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</si>
  <si>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</si>
  <si>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</si>
  <si>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</si>
  <si>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</si>
  <si>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</si>
  <si>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</si>
  <si>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</si>
  <si>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</si>
  <si>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</si>
  <si>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</si>
  <si>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</si>
  <si>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</si>
  <si>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</si>
  <si>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</si>
  <si>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</si>
  <si>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</si>
  <si>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</si>
  <si>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</si>
  <si>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</si>
  <si>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</si>
  <si>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</si>
  <si>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</si>
  <si>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</si>
  <si>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</si>
  <si>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</si>
  <si>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</si>
  <si>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</si>
  <si>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</si>
  <si>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</si>
  <si>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</si>
  <si>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</si>
  <si>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</si>
  <si>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</si>
  <si>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</si>
  <si>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</si>
  <si>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</si>
  <si>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</si>
  <si>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</si>
  <si>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</si>
  <si>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</si>
  <si>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</si>
  <si>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</si>
  <si>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</si>
  <si>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</si>
  <si>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</si>
  <si>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</si>
  <si>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</si>
  <si>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</si>
  <si>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</si>
  <si>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</si>
  <si>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</si>
  <si>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</si>
  <si>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</si>
  <si>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</si>
  <si>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</si>
  <si>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</si>
  <si>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</si>
  <si>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</si>
  <si>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</si>
  <si>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</si>
  <si>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</si>
  <si>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</si>
  <si>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</si>
  <si>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</si>
  <si>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</si>
  <si>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</si>
  <si>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</si>
  <si>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</si>
  <si>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</si>
  <si>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</si>
  <si>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</si>
  <si>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</si>
  <si>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</si>
  <si>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</si>
  <si>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</si>
  <si>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</si>
  <si>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</si>
  <si>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</si>
  <si>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</si>
  <si>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</si>
  <si>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</si>
  <si>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</si>
  <si>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</si>
  <si>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</si>
  <si>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</si>
  <si>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</si>
  <si>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</si>
  <si>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</si>
  <si>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</si>
  <si>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</si>
  <si>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</si>
  <si>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</si>
  <si>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</si>
  <si>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</si>
  <si>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</si>
  <si>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</si>
  <si>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</si>
  <si>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</si>
  <si>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</si>
  <si>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</si>
  <si>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</si>
  <si>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</si>
  <si>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</si>
  <si>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</si>
  <si>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</si>
  <si>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</si>
  <si>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</si>
  <si>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</si>
  <si>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</si>
  <si>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</si>
  <si>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</si>
  <si>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</si>
  <si>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</si>
  <si>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</si>
  <si>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</si>
  <si>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</si>
  <si>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</si>
  <si>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</si>
  <si>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</si>
  <si>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</si>
  <si>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</si>
  <si>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</si>
  <si>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</si>
  <si>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</si>
  <si>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</si>
  <si>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</si>
  <si>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</si>
  <si>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</si>
  <si>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</si>
  <si>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</si>
  <si>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</si>
  <si>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</si>
  <si>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</si>
  <si>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</si>
  <si>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</si>
  <si>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</si>
  <si>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</si>
  <si>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</si>
  <si>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</si>
  <si>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</si>
  <si>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</si>
  <si>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</si>
  <si>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</si>
  <si>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</si>
  <si>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</si>
  <si>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</si>
  <si>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</si>
  <si>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</si>
  <si>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</si>
  <si>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</si>
  <si>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</si>
  <si>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</si>
  <si>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</si>
  <si>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</si>
  <si>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</si>
  <si>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</si>
  <si>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</si>
  <si>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</si>
  <si>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</si>
  <si>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</si>
  <si>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</si>
  <si>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</si>
  <si>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</si>
  <si>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</si>
  <si>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</si>
  <si>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</si>
  <si>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</si>
  <si>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</si>
  <si>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</si>
  <si>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</si>
  <si>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</si>
  <si>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</si>
  <si>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</si>
  <si>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</si>
  <si>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</si>
  <si>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</si>
  <si>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</si>
  <si>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</si>
  <si>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</si>
  <si>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</si>
  <si>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</si>
  <si>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</si>
  <si>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</si>
  <si>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</si>
  <si>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</si>
  <si>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</si>
  <si>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</si>
  <si>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</si>
  <si>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</si>
  <si>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</si>
  <si>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</si>
  <si>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</si>
  <si>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</si>
  <si>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</si>
  <si>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</si>
  <si>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</si>
  <si>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</si>
  <si>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</si>
  <si>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</si>
  <si>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</si>
  <si>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</si>
  <si>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</si>
  <si>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</si>
  <si>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</si>
  <si>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</si>
  <si>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</si>
  <si>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</si>
  <si>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</si>
  <si>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</si>
  <si>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</si>
  <si>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</si>
  <si>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</si>
  <si>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</si>
  <si>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</si>
  <si>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</si>
  <si>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</si>
  <si>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</si>
  <si>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</si>
  <si>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</si>
  <si>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</si>
  <si>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</si>
  <si>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</si>
  <si>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</si>
  <si>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</si>
  <si>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</si>
  <si>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</si>
  <si>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</si>
  <si>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</si>
  <si>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</si>
  <si>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</si>
  <si>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</si>
  <si>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</si>
  <si>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</si>
  <si>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</si>
  <si>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</si>
  <si>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</si>
  <si>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</si>
  <si>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</si>
  <si>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</si>
  <si>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</si>
  <si>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</si>
  <si>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</si>
  <si>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</si>
  <si>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</si>
  <si>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</si>
  <si>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</si>
  <si>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</si>
  <si>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</si>
  <si>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</si>
  <si>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</si>
  <si>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</si>
  <si>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</si>
  <si>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</si>
  <si>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</si>
  <si>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</si>
  <si>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</si>
  <si>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</si>
  <si>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</si>
  <si>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</si>
  <si>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</si>
  <si>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</si>
  <si>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</si>
  <si>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</si>
  <si>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</si>
  <si>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</si>
  <si>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</si>
  <si>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</si>
  <si>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</si>
  <si>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</si>
  <si>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</si>
  <si>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</si>
  <si>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</si>
  <si>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</si>
  <si>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</si>
  <si>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</si>
  <si>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</si>
  <si>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</si>
  <si>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</si>
  <si>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</si>
  <si>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</si>
  <si>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</si>
  <si>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</si>
  <si>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</si>
  <si>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</si>
  <si>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</si>
  <si>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</si>
  <si>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</si>
  <si>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</si>
  <si>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</si>
  <si>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</si>
  <si>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</si>
  <si>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</si>
  <si>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</si>
  <si>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</si>
  <si>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</si>
  <si>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</si>
  <si>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</si>
  <si>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</si>
  <si>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</si>
  <si>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</si>
  <si>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</si>
  <si>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</si>
  <si>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</si>
  <si>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</si>
  <si>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</si>
  <si>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</si>
  <si>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</si>
  <si>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</si>
  <si>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</si>
  <si>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</si>
  <si>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</si>
  <si>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</si>
  <si>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</si>
  <si>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</si>
  <si>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</si>
  <si>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</si>
  <si>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</si>
  <si>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</si>
  <si>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</si>
  <si>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</si>
  <si>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</si>
  <si>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</si>
  <si>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</si>
  <si>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</si>
  <si>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</si>
  <si>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</si>
  <si>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</si>
  <si>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</si>
  <si>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</si>
  <si>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</si>
  <si>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</si>
  <si>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</si>
  <si>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</si>
  <si>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</si>
  <si>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</si>
  <si>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</si>
  <si>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</si>
  <si>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</si>
  <si>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</si>
  <si>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</si>
  <si>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</si>
  <si>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</si>
  <si>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</si>
  <si>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</si>
  <si>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</si>
  <si>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</si>
  <si>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</si>
  <si>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</si>
  <si>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</si>
  <si>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</si>
  <si>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</si>
  <si>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</si>
  <si>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</si>
  <si>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</si>
  <si>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</si>
  <si>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</si>
  <si>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</si>
  <si>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</si>
  <si>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</si>
  <si>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</si>
  <si>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</si>
  <si>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</si>
  <si>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</si>
  <si>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</si>
  <si>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</si>
  <si>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</si>
  <si>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</si>
  <si>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</si>
  <si>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</si>
  <si>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</si>
  <si>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</si>
  <si>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</si>
  <si>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</si>
  <si>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</si>
  <si>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</si>
  <si>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</si>
  <si>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</si>
  <si>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</si>
  <si>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</si>
  <si>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</si>
  <si>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</si>
  <si>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</si>
  <si>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</si>
  <si>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</si>
  <si>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</si>
  <si>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</si>
  <si>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</si>
  <si>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</si>
  <si>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</si>
  <si>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</si>
  <si>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</si>
  <si>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</si>
  <si>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</si>
  <si>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</si>
  <si>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</si>
  <si>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</si>
  <si>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</si>
  <si>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</si>
  <si>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</si>
  <si>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</si>
  <si>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</si>
  <si>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</si>
  <si>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</si>
  <si>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</si>
  <si>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</si>
  <si>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</si>
  <si>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</si>
  <si>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</si>
  <si>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</si>
  <si>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</si>
  <si>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</si>
  <si>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</si>
  <si>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</si>
  <si>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</si>
  <si>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</si>
  <si>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</si>
  <si>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</si>
  <si>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</si>
  <si>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</si>
  <si>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</si>
  <si>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</si>
  <si>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</si>
  <si>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</si>
  <si>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</si>
  <si>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</si>
  <si>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</si>
  <si>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</si>
  <si>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</si>
  <si>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</si>
  <si>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</si>
  <si>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</si>
  <si>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</si>
  <si>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</si>
  <si>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</si>
  <si>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</si>
  <si>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</si>
  <si>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</si>
  <si>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</si>
  <si>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</si>
  <si>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</si>
  <si>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</si>
  <si>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</si>
  <si>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</si>
  <si>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</si>
  <si>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</si>
  <si>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</si>
  <si>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</si>
  <si>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</si>
  <si>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</si>
  <si>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</si>
  <si>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</si>
  <si>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</si>
  <si>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</si>
  <si>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</si>
  <si>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</si>
  <si>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</si>
  <si>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</si>
  <si>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</si>
  <si>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</si>
  <si>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</si>
  <si>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</si>
  <si>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</si>
  <si>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</si>
  <si>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</si>
  <si>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</si>
  <si>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</si>
  <si>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</si>
  <si>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</si>
  <si>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</si>
  <si>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</si>
  <si>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</si>
  <si>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</si>
  <si>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</si>
  <si>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</si>
  <si>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</si>
  <si>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</si>
  <si>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</si>
  <si>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</si>
  <si>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</si>
  <si>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</si>
  <si>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</si>
  <si>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</si>
  <si>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</si>
  <si>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</si>
  <si>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</si>
  <si>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</si>
  <si>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</si>
  <si>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</si>
  <si>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</si>
  <si>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</si>
  <si>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</si>
  <si>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</si>
  <si>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</si>
  <si>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</si>
  <si>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</si>
  <si>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</si>
  <si>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</si>
  <si>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</si>
  <si>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</si>
  <si>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</si>
  <si>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</si>
  <si>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</si>
  <si>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</si>
  <si>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</si>
  <si>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</si>
  <si>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</si>
  <si>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</si>
  <si>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</si>
  <si>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</si>
  <si>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</si>
  <si>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</si>
  <si>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</si>
  <si>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</si>
  <si>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</si>
  <si>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</si>
  <si>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</si>
  <si>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</si>
  <si>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</si>
  <si>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</si>
  <si>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</si>
  <si>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</si>
  <si>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</si>
  <si>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</si>
  <si>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</si>
  <si>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</si>
  <si>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</si>
  <si>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</si>
  <si>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</si>
  <si>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</si>
  <si>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</si>
  <si>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</si>
  <si>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</si>
  <si>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</si>
  <si>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</si>
  <si>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</si>
  <si>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</si>
  <si>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</si>
  <si>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</si>
  <si>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</si>
  <si>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</si>
  <si>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</si>
  <si>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</si>
  <si>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</si>
  <si>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</si>
  <si>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</si>
  <si>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</si>
  <si>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</si>
  <si>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</si>
  <si>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</si>
  <si>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</si>
  <si>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</si>
  <si>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</si>
  <si>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</si>
  <si>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</si>
  <si>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</si>
  <si>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</si>
  <si>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</si>
  <si>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</si>
  <si>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</si>
  <si>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</si>
  <si>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</si>
  <si>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</si>
  <si>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</si>
  <si>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</si>
  <si>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</si>
  <si>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</si>
  <si>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</si>
  <si>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</si>
  <si>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</si>
  <si>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</si>
  <si>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</si>
  <si>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</si>
  <si>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</si>
  <si>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</si>
  <si>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</si>
  <si>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</si>
  <si>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</si>
  <si>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</si>
  <si>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</si>
  <si>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</si>
  <si>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</si>
  <si>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</si>
  <si>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</si>
  <si>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</si>
  <si>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</si>
  <si>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</si>
  <si>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</si>
  <si>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</si>
  <si>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</si>
  <si>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</si>
  <si>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</si>
  <si>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</si>
  <si>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</si>
  <si>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</si>
  <si>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</si>
  <si>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</si>
  <si>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</si>
  <si>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</si>
  <si>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</si>
  <si>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</si>
  <si>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</si>
  <si>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</si>
  <si>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</si>
  <si>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</si>
  <si>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</si>
  <si>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</si>
  <si>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</si>
  <si>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</si>
  <si>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</si>
  <si>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</si>
  <si>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</si>
  <si>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</si>
  <si>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</si>
  <si>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</si>
  <si>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</si>
  <si>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</si>
  <si>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</si>
  <si>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</si>
  <si>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</si>
  <si>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</si>
  <si>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</si>
  <si>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</si>
  <si>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</si>
  <si>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</si>
  <si>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</si>
  <si>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</si>
  <si>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</si>
  <si>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</si>
  <si>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</si>
  <si>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</si>
  <si>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</si>
  <si>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</si>
  <si>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</si>
  <si>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</si>
  <si>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</si>
  <si>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</si>
  <si>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</si>
  <si>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</si>
  <si>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</si>
  <si>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</si>
  <si>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</si>
  <si>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</si>
  <si>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</si>
  <si>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</si>
  <si>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</si>
  <si>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</si>
  <si>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</si>
  <si>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</si>
  <si>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</si>
  <si>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</si>
  <si>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</si>
  <si>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</si>
  <si>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</si>
  <si>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</si>
  <si>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</si>
  <si>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</si>
  <si>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</si>
  <si>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</si>
  <si>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</si>
  <si>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</si>
  <si>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</si>
  <si>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</si>
  <si>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</si>
  <si>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</si>
  <si>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</si>
  <si>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</si>
  <si>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</si>
  <si>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</si>
  <si>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</si>
  <si>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</si>
  <si>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</si>
  <si>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</si>
  <si>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</si>
  <si>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</si>
  <si>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</si>
  <si>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</si>
  <si>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</si>
  <si>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</si>
  <si>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</si>
  <si>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</si>
  <si>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</si>
  <si>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</si>
  <si>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</si>
  <si>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</si>
  <si>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</si>
  <si>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</si>
  <si>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</si>
  <si>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</si>
  <si>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</si>
  <si>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</si>
  <si>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</si>
  <si>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</si>
  <si>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</si>
  <si>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</si>
  <si>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</si>
  <si>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</si>
  <si>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</si>
  <si>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</si>
  <si>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</si>
  <si>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</si>
  <si>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</si>
  <si>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</si>
  <si>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</si>
  <si>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</si>
  <si>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</si>
  <si>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</si>
  <si>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</si>
  <si>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</si>
  <si>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</si>
  <si>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</si>
  <si>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</si>
  <si>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</si>
  <si>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</si>
  <si>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</si>
  <si>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</si>
  <si>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</si>
  <si>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</si>
  <si>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</si>
  <si>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</si>
  <si>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</si>
  <si>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</si>
  <si>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</si>
  <si>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</si>
  <si>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</si>
  <si>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</si>
  <si>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</si>
  <si>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</si>
  <si>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</si>
  <si>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</si>
  <si>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</si>
  <si>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</si>
  <si>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</si>
  <si>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</si>
  <si>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</si>
  <si>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</si>
  <si>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</si>
  <si>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</si>
  <si>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</si>
  <si>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</si>
  <si>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</si>
  <si>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</si>
  <si>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</si>
  <si>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</si>
  <si>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</si>
  <si>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</si>
  <si>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</si>
  <si>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</si>
  <si>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</si>
  <si>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</si>
  <si>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</si>
  <si>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</si>
  <si>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</si>
  <si>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</si>
  <si>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</si>
  <si>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</si>
  <si>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</si>
  <si>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</si>
  <si>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</si>
  <si>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</si>
  <si>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</si>
  <si>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</si>
  <si>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</si>
  <si>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</si>
  <si>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</si>
  <si>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</si>
  <si>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</si>
  <si>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</si>
  <si>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</si>
  <si>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</si>
  <si>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</si>
  <si>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</si>
  <si>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</si>
  <si>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</si>
  <si>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</si>
  <si>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</si>
  <si>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</si>
  <si>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</si>
  <si>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</si>
  <si>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</si>
  <si>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</si>
  <si>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</si>
  <si>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</si>
  <si>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</si>
  <si>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</si>
  <si>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</si>
  <si>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</si>
  <si>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</si>
  <si>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</si>
  <si>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</si>
  <si>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</si>
  <si>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</si>
  <si>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</si>
  <si>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</si>
  <si>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</si>
  <si>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</si>
  <si>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</si>
  <si>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</si>
  <si>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</si>
  <si>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</si>
  <si>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</si>
  <si>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</si>
  <si>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</si>
  <si>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</si>
  <si>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</si>
  <si>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</si>
  <si>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</si>
  <si>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</si>
  <si>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</si>
  <si>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</si>
  <si>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</si>
  <si>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</si>
  <si>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</si>
  <si>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</si>
  <si>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</si>
  <si>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</si>
  <si>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</si>
  <si>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</si>
  <si>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</si>
  <si>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</si>
  <si>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</si>
  <si>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</si>
  <si>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</si>
  <si>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</si>
  <si>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</si>
  <si>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</si>
  <si>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</si>
  <si>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</si>
  <si>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</si>
  <si>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</si>
  <si>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</si>
  <si>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</si>
  <si>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</si>
  <si>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</si>
  <si>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</si>
  <si>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</si>
  <si>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</si>
  <si>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</si>
  <si>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</si>
  <si>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</si>
  <si>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</si>
  <si>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</si>
  <si>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</si>
  <si>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</si>
  <si>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</si>
  <si>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</si>
  <si>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</si>
  <si>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</si>
  <si>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</si>
  <si>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</si>
  <si>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</si>
  <si>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</si>
  <si>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</si>
  <si>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</si>
  <si>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</si>
  <si>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</si>
  <si>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</si>
  <si>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</si>
  <si>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</si>
  <si>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</si>
  <si>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</si>
  <si>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</si>
  <si>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</si>
  <si>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</si>
  <si>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</si>
  <si>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</si>
  <si>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</si>
  <si>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</si>
  <si>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</si>
  <si>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</si>
  <si>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</si>
  <si>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</si>
  <si>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</si>
  <si>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</si>
  <si>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</si>
  <si>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</si>
  <si>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</si>
  <si>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</si>
  <si>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</si>
  <si>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</si>
  <si>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</si>
  <si>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</si>
  <si>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</si>
  <si>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</si>
  <si>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</si>
  <si>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</si>
  <si>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</si>
  <si>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</si>
  <si>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</si>
  <si>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</si>
  <si>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</si>
  <si>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</si>
  <si>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</si>
  <si>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</si>
  <si>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</si>
  <si>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</si>
  <si>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</si>
  <si>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</si>
  <si>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</si>
  <si>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</si>
  <si>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</si>
  <si>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</si>
  <si>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</si>
  <si>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</si>
  <si>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</si>
  <si>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</si>
  <si>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</si>
  <si>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</si>
  <si>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</si>
  <si>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</si>
  <si>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</si>
  <si>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</si>
  <si>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</si>
  <si>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</si>
  <si>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</si>
  <si>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</si>
  <si>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</si>
  <si>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</si>
  <si>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</si>
  <si>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</si>
  <si>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</si>
  <si>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</si>
  <si>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</si>
  <si>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</si>
  <si>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</si>
  <si>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</si>
  <si>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</si>
  <si>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</si>
  <si>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</si>
  <si>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</si>
  <si>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</si>
  <si>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</si>
  <si>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</si>
  <si>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</si>
  <si>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</si>
  <si>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</si>
  <si>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</si>
  <si>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</si>
  <si>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</si>
  <si>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</si>
  <si>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</si>
  <si>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</si>
  <si>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</si>
  <si>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</si>
  <si>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</si>
  <si>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</si>
  <si>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</si>
  <si>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</si>
  <si>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</si>
  <si>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</si>
  <si>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</si>
  <si>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</si>
  <si>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</si>
  <si>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</si>
  <si>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</si>
  <si>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</si>
  <si>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</si>
  <si>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</si>
  <si>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</si>
  <si>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</si>
  <si>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</si>
  <si>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</si>
  <si>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</si>
  <si>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</si>
  <si>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</si>
  <si>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</si>
  <si>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</si>
  <si>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</si>
  <si>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</si>
  <si>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</si>
  <si>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</si>
  <si>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</si>
  <si>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</si>
  <si>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</si>
  <si>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</si>
  <si>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</si>
  <si>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</si>
  <si>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</si>
  <si>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</si>
  <si>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</si>
  <si>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</si>
  <si>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</si>
  <si>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</si>
  <si>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</si>
  <si>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</si>
  <si>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</si>
  <si>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</si>
  <si>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</si>
  <si>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</si>
  <si>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</si>
  <si>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</si>
  <si>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</si>
  <si>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</si>
  <si>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</si>
  <si>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</si>
  <si>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</si>
  <si>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</si>
  <si>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</si>
  <si>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</si>
  <si>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</si>
  <si>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</si>
  <si>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</si>
  <si>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</si>
  <si>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</si>
  <si>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</si>
  <si>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</si>
  <si>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</si>
  <si>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</si>
  <si>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</si>
  <si>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</si>
  <si>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</si>
  <si>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</si>
  <si>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</si>
  <si>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</si>
  <si>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</si>
  <si>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</si>
  <si>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</si>
  <si>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</si>
  <si>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</si>
  <si>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</si>
  <si>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</si>
  <si>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</si>
  <si>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</si>
  <si>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</si>
  <si>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</si>
  <si>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</si>
  <si>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</si>
  <si>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</si>
  <si>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</si>
  <si>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</si>
  <si>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</si>
  <si>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</si>
  <si>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</si>
  <si>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</si>
  <si>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</si>
  <si>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</si>
  <si>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</si>
  <si>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</si>
  <si>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</si>
  <si>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</si>
  <si>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</si>
  <si>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</si>
  <si>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</si>
  <si>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</si>
  <si>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</si>
  <si>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</si>
  <si>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</si>
  <si>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</si>
  <si>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</si>
  <si>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</si>
  <si>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</si>
  <si>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</si>
  <si>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</si>
  <si>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</si>
  <si>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</si>
  <si>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</si>
  <si>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</si>
  <si>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</si>
  <si>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</si>
  <si>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</si>
  <si>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</si>
  <si>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</si>
  <si>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</si>
  <si>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</si>
  <si>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</si>
  <si>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</si>
  <si>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</si>
  <si>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</si>
  <si>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</si>
  <si>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</si>
  <si>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</si>
  <si>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</si>
  <si>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</si>
  <si>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</si>
  <si>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</si>
  <si>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</si>
  <si>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</si>
  <si>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</si>
  <si>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</si>
  <si>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</si>
  <si>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</si>
  <si>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</si>
  <si>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</si>
  <si>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</si>
  <si>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</si>
  <si>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</si>
  <si>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</si>
  <si>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</si>
  <si>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</si>
  <si>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</si>
  <si>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</si>
  <si>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</si>
  <si>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</si>
  <si>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</si>
  <si>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</si>
  <si>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</si>
  <si>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</si>
  <si>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</si>
  <si>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</si>
  <si>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</si>
  <si>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</si>
  <si>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</si>
  <si>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</si>
  <si>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</si>
  <si>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</si>
  <si>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</si>
  <si>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</si>
  <si>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</si>
  <si>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</si>
  <si>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</si>
  <si>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</si>
  <si>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</si>
  <si>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</si>
  <si>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</si>
  <si>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</si>
  <si>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</si>
  <si>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</si>
  <si>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</si>
  <si>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</si>
  <si>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</si>
  <si>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</si>
  <si>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</si>
  <si>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</si>
  <si>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</si>
  <si>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</si>
  <si>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</si>
  <si>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</si>
  <si>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</si>
  <si>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</si>
  <si>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</si>
  <si>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</si>
  <si>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</si>
  <si>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</si>
  <si>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</si>
  <si>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</si>
  <si>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</si>
  <si>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</si>
  <si>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</si>
  <si>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</si>
  <si>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</si>
  <si>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</si>
  <si>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</si>
  <si>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</si>
  <si>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</si>
  <si>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</si>
  <si>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</si>
  <si>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</si>
  <si>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</si>
  <si>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</si>
  <si>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</si>
  <si>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</si>
  <si>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</si>
  <si>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</si>
  <si>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</si>
  <si>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</si>
  <si>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</si>
  <si>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</si>
  <si>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</si>
  <si>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</si>
  <si>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</si>
  <si>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</si>
  <si>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</si>
  <si>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</si>
  <si>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</si>
  <si>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</si>
  <si>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</si>
  <si>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</si>
  <si>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</si>
  <si>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</si>
  <si>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</si>
  <si>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</si>
  <si>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</si>
  <si>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</si>
  <si>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</si>
  <si>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</si>
  <si>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</si>
  <si>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</si>
  <si>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</si>
  <si>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</si>
  <si>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</si>
  <si>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</si>
  <si>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</si>
  <si>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</si>
  <si>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</si>
  <si>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</si>
  <si>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</si>
  <si>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</si>
  <si>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</si>
  <si>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</si>
  <si>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</si>
  <si>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</si>
  <si>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</si>
  <si>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</si>
  <si>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</si>
  <si>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</si>
  <si>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</si>
  <si>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</si>
  <si>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</si>
  <si>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</si>
  <si>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</si>
  <si>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</si>
  <si>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</si>
  <si>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</si>
  <si>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</si>
  <si>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</si>
  <si>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</si>
  <si>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</si>
  <si>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</si>
  <si>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</si>
  <si>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</si>
  <si>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</si>
  <si>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</si>
  <si>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</si>
  <si>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</si>
  <si>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</si>
  <si>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</si>
  <si>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</si>
  <si>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</si>
  <si>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</si>
  <si>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</si>
  <si>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</si>
  <si>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</si>
  <si>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</si>
  <si>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</si>
  <si>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</si>
  <si>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</si>
  <si>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</si>
  <si>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</si>
  <si>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</si>
  <si>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</si>
  <si>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</si>
  <si>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</si>
  <si>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</si>
  <si>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</si>
  <si>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</si>
  <si>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</si>
  <si>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</si>
  <si>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</si>
  <si>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</si>
  <si>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</si>
  <si>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</si>
  <si>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</si>
  <si>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</si>
  <si>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</si>
  <si>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</si>
  <si>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</si>
  <si>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</si>
  <si>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</si>
  <si>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</si>
  <si>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</si>
  <si>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</si>
  <si>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</si>
  <si>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</si>
  <si>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</si>
  <si>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</si>
  <si>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</si>
  <si>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</si>
  <si>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</si>
  <si>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</si>
  <si>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</si>
  <si>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</si>
  <si>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</si>
  <si>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</si>
  <si>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</si>
  <si>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</si>
  <si>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</si>
  <si>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</si>
  <si>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</si>
  <si>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</si>
  <si>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</si>
  <si>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</si>
  <si>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</si>
  <si>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</si>
  <si>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</si>
  <si>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</si>
  <si>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</si>
  <si>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</si>
  <si>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</si>
  <si>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</si>
  <si>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</si>
  <si>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</si>
  <si>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</si>
  <si>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</si>
  <si>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</si>
  <si>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</si>
  <si>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</si>
  <si>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</si>
  <si>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</si>
  <si>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</si>
  <si>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</si>
  <si>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</si>
  <si>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</si>
  <si>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</si>
  <si>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</si>
  <si>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</si>
  <si>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</si>
  <si>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</si>
  <si>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</si>
  <si>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</si>
  <si>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</si>
  <si>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</si>
  <si>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</si>
  <si>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</si>
  <si>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</si>
  <si>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</si>
  <si>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</si>
  <si>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</si>
  <si>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</si>
  <si>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</si>
  <si>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</si>
  <si>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</si>
  <si>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</si>
  <si>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</si>
  <si>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</si>
  <si>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</si>
  <si>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</si>
  <si>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</si>
  <si>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</si>
  <si>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</si>
  <si>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</si>
  <si>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</si>
  <si>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</si>
  <si>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</si>
  <si>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</si>
  <si>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</si>
  <si>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</si>
  <si>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</si>
  <si>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</si>
  <si>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</si>
  <si>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</si>
  <si>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</si>
  <si>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</si>
  <si>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</si>
  <si>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</si>
  <si>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</si>
  <si>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</si>
  <si>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</si>
  <si>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</si>
  <si>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</si>
  <si>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</si>
  <si>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</si>
  <si>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</si>
  <si>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</si>
  <si>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</si>
  <si>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</si>
  <si>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</si>
  <si>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</si>
  <si>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</si>
  <si>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</si>
  <si>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</si>
  <si>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</si>
  <si>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</si>
  <si>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</si>
  <si>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</si>
  <si>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</si>
  <si>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</si>
  <si>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</si>
  <si>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</si>
  <si>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</si>
  <si>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</si>
  <si>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</si>
  <si>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</si>
  <si>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</si>
  <si>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</si>
  <si>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</si>
  <si>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</si>
  <si>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</si>
  <si>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</si>
  <si>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</si>
  <si>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</si>
  <si>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</si>
  <si>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</si>
  <si>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</si>
  <si>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</si>
  <si>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</si>
  <si>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</si>
  <si>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</si>
  <si>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</si>
  <si>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</si>
  <si>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</si>
  <si>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</si>
  <si>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</si>
  <si>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</si>
  <si>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</si>
  <si>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</si>
  <si>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</si>
  <si>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</si>
  <si>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</si>
  <si>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</si>
  <si>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</si>
  <si>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</si>
  <si>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</si>
  <si>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</si>
  <si>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</si>
  <si>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</si>
  <si>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</si>
  <si>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</si>
  <si>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</si>
  <si>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</si>
  <si>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</si>
  <si>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</si>
  <si>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</si>
  <si>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</si>
  <si>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</si>
  <si>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</si>
  <si>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</si>
  <si>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</si>
  <si>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</si>
  <si>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</si>
  <si>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</si>
  <si>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</si>
  <si>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</si>
  <si>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</si>
  <si>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</si>
  <si>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</si>
  <si>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</si>
  <si>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</si>
  <si>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</si>
  <si>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</si>
  <si>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</si>
  <si>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</si>
  <si>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</si>
  <si>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</si>
  <si>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</si>
  <si>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</si>
  <si>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</si>
  <si>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</si>
  <si>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</si>
  <si>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</si>
  <si>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</si>
  <si>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</si>
  <si>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</si>
  <si>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</si>
  <si>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</si>
  <si>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</si>
  <si>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</si>
  <si>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</si>
  <si>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</si>
  <si>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</si>
  <si>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</si>
  <si>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</si>
  <si>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</si>
  <si>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</si>
  <si>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</si>
  <si>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</si>
  <si>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</si>
  <si>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</si>
  <si>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</si>
  <si>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</si>
  <si>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</si>
  <si>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</si>
  <si>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</si>
  <si>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</si>
  <si>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</si>
  <si>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</si>
  <si>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</si>
  <si>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</si>
  <si>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</si>
  <si>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</si>
  <si>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</si>
  <si>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</si>
  <si>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</si>
  <si>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</si>
  <si>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</si>
  <si>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</si>
  <si>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</si>
  <si>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</si>
  <si>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</si>
  <si>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</si>
  <si>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</si>
  <si>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</si>
  <si>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</si>
  <si>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</si>
  <si>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</si>
  <si>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</si>
  <si>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</si>
  <si>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</si>
  <si>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</si>
  <si>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</si>
  <si>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</si>
  <si>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</si>
  <si>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</si>
  <si>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</si>
  <si>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</si>
  <si>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</si>
  <si>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</si>
  <si>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</si>
  <si>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</si>
  <si>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</si>
  <si>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</si>
  <si>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</si>
  <si>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</si>
  <si>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</si>
  <si>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</si>
  <si>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</si>
  <si>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</si>
  <si>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</si>
  <si>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</si>
  <si>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</si>
  <si>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</si>
  <si>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</si>
  <si>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</si>
  <si>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</si>
  <si>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</si>
  <si>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</si>
  <si>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</si>
  <si>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</si>
  <si>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</si>
  <si>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</si>
  <si>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</si>
  <si>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</si>
  <si>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</si>
  <si>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</si>
  <si>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</si>
  <si>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</si>
  <si>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</si>
  <si>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</si>
  <si>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</si>
  <si>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</si>
  <si>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</si>
  <si>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</si>
  <si>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</si>
  <si>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</si>
  <si>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</si>
  <si>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</si>
  <si>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</si>
  <si>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</si>
  <si>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</si>
  <si>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</si>
  <si>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</si>
  <si>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</si>
  <si>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</si>
  <si>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</si>
  <si>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</si>
  <si>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</si>
  <si>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</si>
  <si>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</si>
  <si>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</si>
  <si>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</si>
  <si>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</si>
  <si>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</si>
  <si>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</si>
  <si>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</si>
  <si>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</si>
  <si>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</si>
  <si>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</si>
  <si>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</si>
  <si>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</si>
  <si>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</si>
  <si>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</si>
  <si>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</si>
  <si>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</si>
  <si>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</si>
  <si>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</si>
  <si>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</si>
  <si>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</si>
  <si>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</si>
  <si>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</si>
  <si>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</si>
  <si>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</si>
  <si>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</si>
  <si>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</si>
  <si>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</si>
  <si>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</si>
  <si>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</si>
  <si>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</si>
  <si>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</si>
  <si>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</si>
  <si>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</si>
  <si>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</si>
  <si>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</si>
  <si>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</si>
  <si>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</si>
  <si>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</si>
  <si>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</si>
  <si>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</si>
  <si>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</si>
  <si>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</si>
  <si>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</si>
  <si>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</si>
  <si>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</si>
  <si>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</si>
  <si>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</si>
  <si>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</si>
  <si>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</si>
  <si>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</si>
  <si>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</si>
  <si>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</si>
  <si>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</si>
  <si>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</si>
  <si>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</si>
  <si>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</si>
  <si>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</si>
  <si>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</si>
  <si>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</si>
  <si>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</si>
  <si>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</si>
  <si>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</si>
  <si>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</si>
  <si>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</si>
  <si>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</si>
  <si>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</si>
  <si>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</si>
  <si>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</si>
  <si>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</si>
  <si>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</si>
  <si>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</si>
  <si>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</si>
  <si>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</si>
  <si>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</si>
  <si>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</si>
  <si>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</si>
  <si>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</si>
  <si>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</si>
  <si>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</si>
  <si>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</si>
  <si>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</si>
  <si>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</si>
  <si>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</si>
  <si>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</si>
  <si>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</si>
  <si>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</si>
  <si>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</si>
  <si>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</si>
  <si>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</si>
  <si>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</si>
  <si>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</si>
  <si>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</si>
  <si>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</si>
  <si>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</si>
  <si>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</si>
  <si>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</si>
  <si>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</si>
  <si>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</si>
  <si>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</si>
  <si>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</si>
  <si>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</si>
  <si>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</si>
  <si>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</si>
  <si>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</si>
  <si>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</si>
  <si>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</si>
  <si>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</si>
  <si>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</si>
  <si>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</si>
  <si>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</si>
  <si>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</si>
  <si>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</si>
  <si>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</si>
  <si>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</si>
  <si>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</si>
  <si>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</si>
  <si>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</si>
  <si>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</si>
  <si>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</si>
  <si>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</si>
  <si>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</si>
  <si>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</si>
  <si>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</si>
  <si>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</si>
  <si>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</si>
  <si>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</si>
  <si>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</si>
  <si>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</si>
  <si>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</si>
  <si>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</si>
  <si>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</si>
  <si>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</si>
  <si>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</si>
  <si>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</si>
  <si>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</si>
  <si>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</si>
  <si>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</si>
  <si>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</si>
  <si>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</si>
  <si>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</si>
  <si>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</si>
  <si>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</si>
  <si>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</si>
  <si>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</si>
  <si>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</si>
  <si>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</si>
  <si>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</si>
  <si>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</si>
  <si>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</si>
  <si>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</si>
  <si>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</si>
  <si>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</si>
  <si>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</si>
  <si>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</si>
  <si>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</si>
  <si>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</si>
  <si>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</si>
  <si>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</si>
  <si>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</si>
  <si>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</si>
  <si>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</si>
  <si>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</si>
  <si>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</si>
  <si>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</si>
  <si>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</si>
  <si>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</si>
  <si>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</si>
  <si>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</si>
  <si>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</si>
  <si>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</si>
  <si>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</si>
  <si>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</si>
  <si>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</si>
  <si>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</si>
  <si>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</si>
  <si>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</si>
  <si>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</si>
  <si>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</si>
  <si>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</si>
  <si>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</si>
  <si>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</si>
  <si>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</si>
  <si>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</si>
  <si>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</si>
  <si>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</si>
  <si>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</si>
  <si>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</si>
  <si>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</si>
  <si>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</si>
  <si>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</si>
  <si>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</si>
  <si>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</si>
  <si>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</si>
  <si>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</si>
  <si>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</si>
  <si>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</si>
  <si>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</si>
  <si>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</si>
  <si>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</si>
  <si>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</si>
  <si>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</si>
  <si>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</si>
  <si>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</si>
  <si>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</si>
  <si>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</si>
  <si>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</si>
  <si>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</si>
  <si>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</si>
  <si>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</si>
  <si>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</si>
  <si>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</si>
  <si>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</si>
  <si>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</si>
  <si>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</si>
  <si>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</si>
  <si>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</si>
  <si>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</si>
  <si>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</si>
  <si>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</si>
  <si>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</si>
  <si>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</si>
  <si>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</si>
  <si>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</si>
  <si>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</si>
  <si>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</si>
  <si>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</si>
  <si>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</si>
  <si>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</si>
  <si>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</si>
  <si>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</si>
  <si>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</si>
  <si>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</si>
  <si>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</si>
  <si>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</si>
  <si>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</si>
  <si>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</si>
  <si>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</si>
  <si>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</si>
  <si>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</si>
  <si>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</si>
  <si>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</si>
  <si>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</si>
  <si>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</si>
  <si>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</si>
  <si>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</si>
  <si>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</si>
  <si>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</si>
  <si>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</si>
  <si>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</si>
  <si>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</si>
  <si>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</si>
  <si>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</si>
  <si>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</si>
  <si>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</si>
  <si>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</si>
  <si>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</si>
  <si>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</si>
  <si>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</si>
  <si>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</si>
  <si>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</si>
  <si>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</si>
  <si>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</si>
  <si>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</si>
  <si>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</si>
  <si>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</si>
  <si>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</si>
  <si>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</si>
  <si>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</si>
  <si>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</si>
  <si>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</si>
  <si>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</si>
  <si>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</si>
  <si>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</si>
  <si>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</si>
  <si>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</si>
  <si>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</si>
  <si>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</si>
  <si>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</si>
  <si>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</si>
  <si>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</si>
  <si>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</si>
  <si>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</si>
  <si>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</si>
  <si>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</si>
  <si>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</si>
  <si>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</si>
  <si>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</si>
  <si>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</si>
  <si>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</si>
  <si>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</si>
  <si>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</si>
  <si>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</si>
  <si>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</si>
  <si>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</si>
  <si>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</si>
  <si>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</si>
  <si>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</si>
  <si>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</si>
  <si>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</si>
  <si>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</si>
  <si>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</si>
  <si>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</si>
  <si>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</si>
  <si>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</si>
  <si>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</si>
  <si>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</si>
  <si>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</si>
  <si>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</si>
  <si>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</si>
  <si>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</si>
  <si>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</si>
  <si>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</si>
  <si>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</si>
  <si>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</si>
  <si>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</si>
  <si>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</si>
  <si>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</si>
  <si>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</si>
  <si>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</si>
  <si>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</si>
  <si>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</si>
  <si>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</si>
  <si>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</si>
  <si>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</si>
  <si>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</si>
  <si>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</si>
  <si>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</si>
  <si>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</si>
  <si>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</si>
  <si>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</si>
  <si>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</si>
  <si>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</si>
  <si>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</si>
  <si>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</si>
  <si>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</si>
  <si>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</si>
  <si>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</si>
  <si>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</si>
  <si>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</si>
  <si>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</si>
  <si>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</si>
  <si>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</si>
  <si>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</si>
  <si>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</si>
  <si>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</si>
  <si>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</si>
  <si>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</si>
  <si>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</si>
  <si>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</si>
  <si>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</si>
  <si>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</si>
  <si>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</si>
  <si>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</si>
  <si>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</si>
  <si>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</si>
  <si>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</si>
  <si>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</si>
  <si>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</si>
  <si>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</si>
  <si>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</si>
  <si>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</si>
  <si>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</si>
  <si>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</si>
  <si>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</si>
  <si>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</si>
  <si>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</si>
  <si>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</si>
  <si>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</si>
  <si>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</si>
  <si>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</si>
  <si>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</si>
  <si>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</si>
  <si>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</si>
  <si>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</si>
  <si>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</si>
  <si>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</si>
  <si>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</si>
  <si>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</si>
  <si>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</si>
  <si>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</si>
  <si>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</si>
  <si>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</si>
  <si>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</si>
  <si>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</si>
  <si>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</si>
  <si>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</si>
  <si>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</si>
  <si>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</si>
  <si>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</si>
  <si>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</si>
  <si>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</si>
  <si>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</si>
  <si>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</si>
  <si>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</si>
  <si>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</si>
  <si>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</si>
  <si>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</si>
  <si>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</si>
  <si>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</si>
  <si>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</si>
  <si>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</si>
  <si>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</si>
  <si>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</si>
  <si>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</si>
  <si>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</si>
  <si>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</si>
  <si>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</si>
  <si>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</si>
  <si>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</si>
  <si>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</si>
  <si>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</si>
  <si>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</si>
  <si>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</si>
  <si>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</si>
  <si>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</si>
  <si>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</si>
  <si>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</si>
  <si>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</si>
  <si>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</si>
  <si>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</si>
  <si>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</si>
  <si>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</si>
  <si>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</si>
  <si>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</si>
  <si>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</si>
  <si>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</si>
  <si>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</si>
  <si>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</si>
  <si>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</si>
  <si>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</si>
  <si>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</si>
  <si>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</si>
  <si>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</si>
  <si>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</si>
  <si>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</si>
  <si>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</si>
  <si>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</si>
  <si>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</si>
  <si>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</si>
  <si>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</si>
  <si>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</si>
  <si>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</si>
  <si>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</si>
  <si>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</si>
  <si>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</si>
  <si>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</si>
  <si>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</si>
  <si>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</si>
  <si>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</si>
  <si>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</si>
  <si>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</si>
  <si>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</si>
  <si>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</si>
  <si>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</si>
  <si>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</si>
  <si>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</si>
  <si>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</si>
  <si>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</si>
  <si>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</si>
  <si>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</si>
  <si>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</si>
  <si>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</si>
  <si>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</si>
  <si>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</si>
  <si>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</si>
  <si>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</si>
  <si>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</si>
  <si>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</si>
  <si>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</si>
  <si>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</si>
  <si>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</si>
  <si>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</si>
  <si>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</si>
  <si>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</si>
  <si>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</si>
  <si>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</si>
  <si>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</si>
  <si>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</si>
  <si>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</si>
  <si>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</si>
  <si>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</si>
  <si>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</si>
  <si>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</si>
  <si>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</si>
  <si>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</si>
  <si>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</si>
  <si>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</si>
  <si>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</si>
  <si>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</si>
  <si>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</si>
  <si>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</si>
  <si>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</si>
  <si>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</si>
  <si>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</si>
  <si>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</si>
  <si>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</si>
  <si>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</si>
  <si>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</si>
  <si>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</si>
  <si>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</si>
  <si>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</si>
  <si>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</si>
  <si>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</si>
  <si>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</si>
  <si>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</si>
  <si>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</si>
  <si>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</si>
  <si>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</si>
  <si>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</si>
  <si>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</si>
  <si>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</si>
  <si>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</si>
  <si>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</si>
  <si>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</si>
  <si>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</si>
  <si>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</si>
  <si>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</si>
  <si>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</si>
  <si>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</si>
  <si>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</si>
  <si>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</si>
  <si>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</si>
  <si>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</si>
  <si>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</si>
  <si>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</si>
  <si>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</si>
  <si>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</si>
  <si>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</si>
  <si>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</si>
  <si>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</si>
  <si>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</si>
  <si>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</si>
  <si>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</si>
  <si>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</si>
  <si>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</si>
  <si>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</si>
  <si>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</si>
  <si>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</si>
  <si>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</si>
  <si>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</si>
  <si>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</si>
  <si>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</si>
  <si>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</si>
  <si>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</si>
  <si>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</si>
  <si>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</si>
  <si>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</si>
  <si>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</si>
  <si>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</si>
  <si>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</si>
  <si>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</si>
  <si>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</si>
  <si>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</si>
  <si>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</si>
  <si>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</si>
  <si>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</si>
  <si>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</si>
  <si>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</si>
  <si>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</si>
  <si>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</si>
  <si>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</si>
  <si>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</si>
  <si>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</si>
  <si>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</si>
  <si>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</si>
  <si>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</si>
  <si>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</si>
  <si>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</si>
  <si>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</si>
  <si>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</si>
  <si>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</si>
  <si>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</si>
  <si>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</si>
  <si>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</si>
  <si>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</si>
  <si>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</si>
  <si>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</si>
  <si>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</si>
  <si>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</si>
  <si>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</si>
  <si>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</si>
  <si>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</si>
  <si>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</si>
  <si>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</si>
  <si>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</si>
  <si>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</si>
  <si>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</si>
  <si>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</si>
  <si>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</si>
  <si>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</si>
  <si>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</si>
  <si>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</si>
  <si>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</si>
  <si>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</si>
  <si>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</si>
  <si>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</si>
  <si>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</si>
  <si>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</si>
  <si>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</si>
  <si>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</si>
  <si>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</si>
  <si>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</si>
  <si>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</si>
  <si>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</si>
  <si>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</si>
  <si>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</si>
  <si>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</si>
  <si>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</si>
  <si>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</si>
  <si>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</si>
  <si>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</si>
  <si>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</si>
  <si>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</si>
  <si>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</si>
  <si>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</si>
  <si>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</si>
  <si>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</si>
  <si>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</si>
  <si>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</si>
  <si>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</si>
  <si>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</si>
  <si>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</si>
  <si>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</si>
  <si>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</si>
  <si>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</si>
  <si>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</si>
  <si>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</si>
  <si>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</si>
  <si>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</si>
  <si>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</si>
  <si>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</si>
  <si>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</si>
  <si>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</si>
  <si>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</si>
  <si>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</si>
  <si>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</si>
  <si>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</si>
  <si>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</si>
  <si>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</si>
  <si>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</si>
  <si>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</si>
  <si>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</si>
  <si>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</si>
  <si>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</si>
  <si>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</si>
  <si>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</si>
  <si>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</si>
  <si>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</si>
  <si>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</si>
  <si>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</si>
  <si>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</si>
  <si>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</si>
  <si>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</si>
  <si>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</si>
  <si>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</si>
  <si>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</si>
  <si>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</si>
  <si>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</si>
  <si>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</si>
  <si>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</si>
  <si>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</si>
  <si>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</si>
  <si>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</si>
  <si>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</si>
  <si>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</si>
  <si>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</si>
  <si>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</si>
  <si>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</si>
  <si>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</si>
  <si>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</si>
  <si>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</si>
  <si>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</si>
  <si>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</si>
  <si>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</si>
  <si>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</si>
  <si>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</si>
  <si>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</si>
  <si>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</si>
  <si>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</si>
  <si>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</si>
  <si>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</si>
  <si>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</si>
  <si>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</si>
  <si>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</si>
  <si>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</si>
  <si>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</si>
  <si>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</si>
  <si>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</si>
  <si>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</si>
  <si>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</si>
  <si>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</si>
  <si>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</si>
  <si>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</si>
  <si>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</si>
  <si>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</si>
  <si>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</si>
  <si>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</si>
  <si>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</si>
  <si>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</si>
  <si>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</si>
  <si>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</si>
  <si>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</si>
  <si>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</si>
  <si>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</si>
  <si>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</si>
  <si>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</si>
  <si>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</si>
  <si>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</si>
  <si>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</si>
  <si>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</si>
  <si>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</si>
  <si>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</si>
  <si>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</si>
  <si>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</si>
  <si>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</si>
  <si>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</si>
  <si>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</si>
  <si>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</si>
  <si>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</si>
  <si>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</si>
  <si>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</si>
  <si>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</si>
  <si>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</si>
  <si>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</si>
  <si>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</si>
  <si>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</si>
  <si>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</si>
  <si>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</si>
  <si>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</si>
  <si>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</si>
  <si>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</si>
  <si>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</si>
  <si>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</si>
  <si>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</si>
  <si>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</si>
  <si>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</si>
  <si>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</si>
  <si>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</si>
  <si>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</si>
  <si>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</si>
  <si>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</si>
  <si>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</si>
  <si>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</si>
  <si>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</si>
  <si>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</si>
  <si>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</si>
  <si>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</si>
  <si>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</si>
  <si>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</si>
  <si>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</si>
  <si>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</si>
  <si>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</si>
  <si>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</si>
  <si>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</si>
  <si>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</si>
  <si>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</si>
  <si>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</si>
  <si>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</si>
  <si>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</si>
  <si>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</si>
  <si>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</si>
  <si>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</si>
  <si>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</si>
  <si>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</si>
  <si>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</si>
  <si>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</si>
  <si>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</si>
  <si>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</si>
  <si>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</si>
  <si>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</si>
  <si>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</si>
  <si>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</si>
  <si>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</si>
  <si>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</si>
  <si>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</si>
  <si>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</si>
  <si>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</si>
  <si>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</si>
  <si>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</si>
  <si>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</si>
  <si>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</si>
  <si>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</si>
  <si>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</si>
  <si>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</si>
  <si>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</si>
  <si>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</si>
  <si>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</si>
  <si>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</si>
  <si>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</si>
  <si>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</si>
  <si>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</si>
  <si>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</si>
  <si>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</si>
  <si>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</si>
  <si>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</si>
  <si>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</si>
  <si>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</si>
  <si>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</si>
  <si>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</si>
  <si>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</si>
  <si>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</si>
  <si>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</si>
  <si>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</si>
  <si>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</si>
  <si>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</si>
  <si>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</si>
  <si>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</si>
  <si>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</si>
  <si>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</si>
  <si>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</si>
  <si>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</si>
  <si>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</si>
  <si>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</si>
  <si>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</si>
  <si>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</si>
  <si>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</si>
  <si>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</si>
  <si>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</si>
  <si>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</si>
  <si>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</si>
  <si>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</si>
  <si>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</si>
  <si>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</si>
  <si>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</si>
  <si>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</si>
  <si>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</si>
  <si>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</si>
  <si>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</si>
  <si>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</si>
  <si>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</si>
  <si>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</si>
  <si>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</si>
  <si>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</si>
  <si>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</si>
  <si>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</si>
  <si>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</si>
  <si>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</si>
  <si>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</si>
  <si>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</si>
  <si>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</si>
  <si>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</si>
  <si>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</si>
  <si>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</si>
  <si>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</si>
  <si>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</si>
  <si>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</si>
  <si>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</si>
  <si>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</si>
  <si>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</si>
  <si>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</si>
  <si>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</si>
  <si>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</si>
  <si>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</si>
  <si>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</si>
  <si>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</si>
  <si>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</si>
  <si>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</si>
  <si>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</si>
  <si>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</si>
  <si>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</si>
  <si>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</si>
  <si>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</si>
  <si>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</si>
  <si>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</si>
  <si>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</si>
  <si>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</si>
  <si>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</si>
  <si>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</si>
  <si>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</si>
  <si>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</si>
  <si>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</si>
  <si>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</si>
  <si>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</si>
  <si>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</si>
  <si>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</si>
  <si>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</si>
  <si>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</si>
  <si>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</si>
  <si>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</si>
  <si>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</si>
  <si>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</si>
  <si>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</si>
  <si>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</si>
  <si>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</si>
  <si>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</si>
  <si>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</si>
  <si>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</si>
  <si>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</si>
  <si>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</si>
  <si>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</si>
  <si>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</si>
  <si>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</si>
  <si>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</si>
  <si>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</si>
  <si>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</si>
  <si>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</si>
  <si>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</si>
  <si>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</si>
  <si>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</si>
  <si>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</si>
  <si>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</si>
  <si>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</si>
  <si>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</si>
  <si>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</si>
  <si>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</si>
  <si>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</si>
  <si>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</si>
  <si>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</si>
  <si>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</si>
  <si>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</si>
  <si>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</si>
  <si>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</si>
  <si>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</si>
  <si>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</si>
  <si>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</si>
  <si>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</si>
  <si>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</si>
  <si>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</si>
  <si>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</si>
  <si>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</si>
  <si>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</si>
  <si>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</si>
  <si>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</si>
  <si>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</si>
  <si>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</si>
  <si>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</si>
  <si>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</si>
  <si>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</si>
  <si>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</si>
  <si>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</si>
  <si>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</si>
  <si>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</si>
  <si>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</si>
  <si>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</si>
  <si>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</si>
  <si>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</si>
  <si>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</si>
  <si>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</si>
  <si>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</si>
  <si>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</si>
  <si>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</si>
  <si>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</si>
  <si>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</si>
  <si>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</si>
  <si>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</si>
  <si>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</si>
  <si>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</si>
  <si>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</si>
  <si>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</si>
  <si>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</si>
  <si>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</si>
  <si>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</si>
  <si>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</si>
  <si>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</si>
  <si>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</si>
  <si>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</si>
  <si>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</si>
  <si>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</si>
  <si>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</si>
  <si>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</si>
  <si>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</si>
  <si>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</si>
  <si>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</si>
  <si>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</si>
  <si>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</si>
  <si>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</si>
  <si>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</si>
  <si>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</si>
  <si>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</si>
  <si>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</si>
  <si>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</si>
  <si>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</si>
  <si>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</si>
  <si>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</si>
  <si>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</si>
  <si>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</si>
  <si>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</si>
  <si>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</si>
  <si>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</si>
  <si>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</si>
  <si>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</si>
  <si>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</si>
  <si>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</si>
  <si>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</si>
  <si>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</si>
  <si>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</si>
  <si>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</si>
  <si>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</si>
  <si>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</si>
  <si>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</si>
  <si>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</si>
  <si>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</si>
  <si>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</si>
  <si>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</si>
  <si>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</si>
  <si>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</si>
  <si>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</si>
  <si>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</si>
  <si>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</si>
  <si>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</si>
  <si>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</si>
  <si>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</si>
  <si>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</si>
  <si>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</si>
  <si>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</si>
  <si>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</si>
  <si>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</si>
  <si>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</si>
  <si>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</si>
  <si>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</si>
  <si>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</si>
  <si>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</si>
  <si>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</si>
  <si>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</si>
  <si>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</si>
  <si>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</si>
  <si>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</si>
  <si>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</si>
  <si>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</si>
  <si>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</si>
  <si>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</si>
  <si>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</si>
  <si>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</si>
  <si>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</si>
  <si>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</si>
  <si>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</si>
  <si>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</si>
  <si>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</si>
  <si>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</si>
  <si>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</si>
  <si>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</si>
  <si>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</si>
  <si>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</si>
  <si>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</si>
  <si>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</si>
  <si>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</si>
  <si>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</si>
  <si>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</si>
  <si>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</si>
  <si>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</si>
  <si>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</si>
  <si>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</si>
  <si>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</si>
  <si>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</si>
  <si>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</si>
  <si>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</si>
  <si>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</si>
  <si>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</si>
  <si>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</si>
  <si>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</si>
  <si>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</si>
  <si>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</si>
  <si>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</si>
  <si>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</si>
  <si>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</si>
  <si>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</si>
  <si>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</si>
  <si>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</si>
  <si>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</si>
  <si>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</si>
  <si>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</si>
  <si>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</si>
  <si>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</si>
  <si>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</si>
  <si>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</si>
  <si>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</si>
  <si>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</si>
  <si>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</si>
  <si>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</si>
  <si>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</si>
  <si>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</si>
  <si>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</si>
  <si>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</si>
  <si>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</si>
  <si>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</si>
  <si>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</si>
  <si>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</si>
  <si>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</si>
  <si>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</si>
  <si>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</si>
  <si>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</si>
  <si>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</si>
  <si>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</si>
  <si>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</si>
  <si>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</si>
  <si>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</si>
  <si>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</si>
  <si>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</si>
  <si>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</si>
  <si>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</si>
  <si>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</si>
  <si>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</si>
  <si>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</si>
  <si>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</si>
  <si>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</si>
  <si>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</si>
  <si>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</si>
  <si>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</si>
  <si>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</si>
  <si>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</si>
  <si>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</si>
  <si>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</si>
  <si>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</si>
  <si>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</si>
  <si>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</si>
  <si>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</si>
  <si>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</si>
  <si>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</si>
  <si>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</si>
  <si>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</si>
  <si>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</si>
  <si>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</si>
  <si>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</si>
  <si>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</si>
  <si>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</si>
  <si>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</si>
  <si>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</si>
  <si>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</si>
  <si>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</si>
  <si>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</si>
  <si>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</si>
  <si>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</si>
  <si>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</si>
  <si>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</si>
  <si>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</si>
  <si>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</si>
  <si>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</si>
  <si>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</si>
  <si>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</si>
  <si>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</si>
  <si>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</si>
  <si>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</si>
  <si>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</si>
  <si>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</si>
  <si>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</si>
  <si>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</si>
  <si>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</si>
  <si>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</si>
  <si>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</si>
  <si>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</si>
  <si>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</si>
  <si>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</si>
  <si>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</si>
  <si>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</si>
  <si>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</si>
  <si>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</si>
  <si>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</si>
  <si>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</si>
  <si>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</si>
  <si>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</si>
  <si>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</si>
  <si>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</si>
  <si>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</si>
  <si>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</si>
  <si>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</si>
  <si>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</si>
  <si>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</si>
  <si>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</si>
  <si>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</si>
  <si>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</si>
  <si>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</si>
  <si>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</si>
  <si>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</si>
  <si>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</si>
  <si>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</si>
  <si>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</si>
  <si>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</si>
  <si>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</si>
  <si>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</si>
  <si>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</si>
  <si>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</si>
  <si>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</si>
  <si>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</si>
  <si>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</si>
  <si>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</si>
  <si>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</si>
  <si>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</si>
  <si>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</si>
  <si>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</si>
  <si>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</si>
  <si>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</si>
  <si>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</si>
  <si>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</si>
  <si>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</si>
  <si>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</si>
  <si>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</si>
  <si>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</si>
  <si>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</si>
  <si>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</si>
  <si>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</si>
  <si>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</si>
  <si>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</si>
  <si>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</si>
  <si>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</si>
  <si>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</si>
  <si>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</si>
  <si>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</si>
  <si>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</si>
  <si>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</si>
  <si>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</si>
  <si>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</si>
  <si>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</si>
  <si>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</si>
  <si>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</si>
  <si>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</si>
  <si>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</si>
  <si>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</si>
  <si>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</si>
  <si>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</si>
  <si>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</si>
  <si>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</si>
  <si>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</si>
  <si>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</si>
  <si>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</si>
  <si>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</si>
  <si>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</si>
  <si>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</si>
  <si>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</si>
  <si>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</si>
  <si>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</si>
  <si>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</si>
  <si>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</si>
  <si>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</si>
  <si>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</si>
  <si>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</si>
  <si>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</si>
  <si>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</si>
  <si>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</si>
  <si>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</si>
  <si>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</si>
  <si>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</si>
  <si>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</si>
  <si>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</si>
  <si>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</si>
  <si>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</si>
  <si>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</si>
  <si>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</si>
  <si>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</si>
  <si>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</si>
  <si>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</si>
  <si>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</si>
  <si>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</si>
  <si>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</si>
  <si>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</si>
  <si>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</si>
  <si>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</si>
  <si>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</si>
  <si>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</si>
  <si>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</si>
  <si>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</si>
  <si>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</si>
  <si>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</si>
  <si>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</si>
  <si>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</si>
  <si>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</si>
  <si>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</si>
  <si>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</si>
  <si>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</si>
  <si>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</si>
  <si>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</si>
  <si>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</si>
  <si>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</si>
  <si>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</si>
  <si>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</si>
  <si>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</si>
  <si>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</si>
  <si>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</si>
  <si>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</si>
  <si>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</si>
  <si>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</si>
  <si>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</si>
  <si>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</si>
  <si>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</si>
  <si>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</si>
  <si>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</si>
  <si>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</si>
  <si>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</si>
  <si>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</si>
  <si>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</si>
  <si>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</si>
  <si>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</si>
  <si>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</si>
  <si>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</si>
  <si>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</si>
  <si>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</si>
  <si>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</si>
  <si>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</si>
  <si>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</si>
  <si>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</si>
  <si>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</si>
  <si>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</si>
  <si>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</si>
  <si>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</si>
  <si>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</si>
  <si>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</si>
  <si>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</si>
  <si>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</si>
  <si>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</si>
  <si>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</si>
  <si>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</si>
  <si>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</si>
  <si>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</si>
  <si>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</si>
  <si>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</si>
  <si>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</si>
  <si>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</si>
  <si>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</si>
  <si>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</si>
  <si>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</si>
  <si>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</si>
  <si>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</si>
  <si>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</si>
  <si>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</si>
  <si>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</si>
  <si>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</si>
  <si>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</si>
  <si>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</si>
  <si>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</si>
  <si>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</si>
  <si>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</si>
  <si>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</si>
  <si>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</si>
  <si>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</si>
  <si>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</si>
  <si>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</si>
  <si>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</si>
  <si>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</si>
  <si>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</si>
  <si>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</si>
  <si>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</si>
  <si>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</si>
  <si>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</si>
  <si>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</si>
  <si>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</si>
  <si>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</si>
  <si>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</si>
  <si>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</si>
  <si>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</si>
  <si>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</si>
  <si>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</si>
  <si>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</si>
  <si>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</si>
  <si>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</si>
  <si>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</si>
  <si>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</si>
  <si>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</si>
  <si>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</si>
  <si>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</si>
  <si>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</si>
  <si>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</si>
  <si>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</si>
  <si>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</si>
  <si>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</si>
  <si>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</si>
  <si>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</si>
  <si>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</si>
  <si>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</si>
  <si>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</si>
  <si>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</si>
  <si>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</si>
  <si>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</si>
  <si>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</si>
  <si>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</si>
  <si>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</si>
  <si>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</si>
  <si>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</si>
  <si>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</si>
  <si>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</si>
  <si>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</si>
  <si>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</si>
  <si>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</si>
  <si>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</si>
  <si>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</si>
  <si>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</si>
  <si>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</si>
  <si>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</si>
  <si>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</si>
  <si>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</si>
  <si>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</si>
  <si>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</si>
  <si>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</si>
  <si>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</si>
  <si>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</si>
  <si>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</si>
  <si>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</si>
  <si>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</si>
  <si>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</si>
  <si>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</si>
  <si>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</si>
  <si>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</si>
  <si>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</si>
  <si>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</si>
  <si>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</si>
  <si>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</si>
  <si>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</si>
  <si>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</si>
  <si>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</si>
  <si>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</si>
  <si>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</si>
  <si>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</si>
  <si>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</si>
  <si>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</si>
  <si>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</si>
  <si>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</si>
  <si>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</si>
  <si>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</si>
  <si>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</si>
  <si>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</si>
  <si>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</si>
  <si>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</si>
  <si>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</si>
  <si>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</si>
  <si>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</si>
  <si>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</si>
  <si>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</si>
  <si>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</si>
  <si>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</si>
  <si>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</si>
  <si>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</si>
  <si>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</si>
  <si>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</si>
  <si>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</si>
  <si>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</si>
  <si>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</si>
  <si>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</si>
  <si>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</si>
  <si>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</si>
  <si>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</si>
  <si>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</si>
  <si>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</si>
  <si>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</si>
  <si>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</si>
  <si>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</si>
  <si>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</si>
  <si>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</si>
  <si>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</si>
  <si>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</si>
  <si>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</si>
  <si>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</si>
  <si>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</si>
  <si>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</si>
  <si>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</si>
  <si>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</si>
  <si>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</si>
  <si>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</si>
  <si>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</si>
  <si>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</si>
  <si>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</si>
  <si>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</si>
  <si>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</si>
  <si>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</si>
  <si>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</si>
  <si>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</si>
  <si>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</si>
  <si>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</si>
  <si>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</si>
  <si>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</si>
  <si>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</si>
  <si>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</si>
  <si>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</si>
  <si>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</si>
  <si>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</si>
  <si>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</si>
  <si>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</si>
  <si>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</si>
  <si>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</si>
  <si>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</si>
  <si>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</si>
  <si>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</si>
  <si>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</si>
  <si>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</si>
  <si>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</si>
  <si>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</si>
  <si>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</si>
  <si>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</si>
  <si>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</si>
  <si>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</si>
  <si>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</si>
  <si>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</si>
  <si>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</si>
  <si>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</si>
  <si>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</si>
  <si>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</si>
  <si>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</si>
  <si>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</si>
  <si>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</si>
  <si>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</si>
  <si>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</si>
  <si>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</si>
  <si>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</si>
  <si>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</si>
  <si>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</si>
  <si>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</si>
  <si>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</si>
  <si>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</si>
  <si>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</si>
  <si>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</si>
  <si>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</si>
  <si>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</si>
  <si>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</si>
  <si>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</si>
  <si>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</si>
  <si>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</si>
  <si>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</si>
  <si>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</si>
  <si>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</si>
  <si>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</si>
  <si>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</si>
  <si>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</si>
  <si>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</si>
  <si>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</si>
  <si>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</si>
  <si>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</si>
  <si>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</si>
  <si>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</si>
  <si>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</si>
  <si>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</si>
  <si>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</si>
  <si>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</si>
  <si>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</si>
  <si>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</si>
  <si>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</si>
  <si>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</si>
  <si>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</si>
  <si>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</si>
  <si>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</si>
  <si>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</si>
  <si>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</si>
  <si>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</si>
  <si>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</si>
  <si>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</si>
  <si>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</si>
  <si>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</si>
  <si>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</si>
  <si>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</si>
  <si>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</si>
  <si>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</si>
  <si>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</si>
  <si>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</si>
  <si>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</si>
  <si>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</si>
  <si>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</si>
  <si>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</si>
  <si>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</si>
  <si>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</si>
  <si>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</si>
  <si>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</si>
  <si>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</si>
  <si>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</si>
  <si>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</si>
  <si>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</si>
  <si>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</si>
  <si>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</si>
  <si>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</si>
  <si>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</si>
  <si>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</si>
  <si>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</si>
  <si>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</si>
  <si>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</si>
  <si>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</si>
  <si>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</si>
  <si>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</si>
  <si>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</si>
  <si>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</si>
  <si>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</si>
  <si>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</si>
  <si>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</si>
  <si>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</si>
  <si>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</si>
  <si>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</si>
  <si>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</si>
  <si>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</si>
  <si>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</si>
  <si>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</si>
  <si>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</si>
  <si>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</si>
  <si>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</si>
  <si>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</si>
  <si>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</si>
  <si>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</si>
  <si>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</si>
  <si>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</si>
  <si>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</si>
  <si>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</si>
  <si>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</si>
  <si>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</si>
  <si>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</si>
  <si>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</si>
  <si>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</si>
  <si>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</si>
  <si>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</si>
  <si>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</si>
  <si>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</si>
  <si>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</si>
  <si>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</si>
  <si>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</si>
  <si>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</si>
  <si>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</si>
  <si>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</si>
  <si>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</si>
  <si>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</si>
  <si>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</si>
  <si>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</si>
  <si>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</si>
  <si>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</si>
  <si>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</si>
  <si>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</si>
  <si>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</si>
  <si>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</si>
  <si>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</si>
  <si>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</si>
  <si>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</si>
  <si>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</si>
  <si>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</si>
  <si>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</si>
  <si>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</si>
  <si>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</si>
  <si>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</si>
  <si>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</si>
  <si>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</si>
  <si>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</si>
  <si>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</si>
  <si>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</si>
  <si>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</si>
  <si>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</si>
  <si>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</si>
  <si>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</si>
  <si>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</si>
  <si>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</si>
  <si>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</si>
  <si>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</si>
  <si>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</si>
  <si>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</si>
  <si>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</si>
  <si>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</si>
  <si>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</si>
  <si>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</si>
  <si>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</si>
  <si>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</si>
  <si>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</si>
  <si>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</si>
  <si>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</si>
  <si>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</si>
  <si>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</si>
  <si>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</si>
  <si>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</si>
  <si>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</si>
  <si>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</si>
  <si>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</si>
  <si>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</si>
  <si>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</si>
  <si>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</si>
  <si>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</si>
  <si>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</si>
  <si>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</si>
  <si>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</si>
  <si>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</si>
  <si>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</si>
  <si>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</si>
  <si>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</si>
  <si>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</si>
  <si>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</si>
  <si>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</si>
  <si>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</si>
  <si>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</si>
  <si>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</si>
  <si>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</si>
  <si>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</si>
  <si>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</si>
  <si>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</si>
  <si>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</si>
  <si>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</si>
  <si>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</si>
  <si>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</si>
  <si>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</si>
  <si>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</si>
  <si>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</si>
  <si>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</si>
  <si>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</si>
  <si>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</si>
  <si>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</si>
  <si>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</si>
  <si>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</si>
  <si>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</si>
  <si>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</si>
  <si>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</si>
  <si>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</si>
  <si>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</si>
  <si>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</si>
  <si>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</si>
  <si>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</si>
  <si>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</si>
  <si>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</si>
  <si>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</si>
  <si>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</si>
  <si>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</si>
  <si>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</si>
  <si>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</si>
  <si>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</si>
  <si>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</si>
  <si>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</si>
  <si>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</si>
  <si>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</si>
  <si>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</si>
  <si>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</si>
  <si>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</si>
  <si>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</si>
  <si>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</si>
  <si>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</si>
  <si>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</si>
  <si>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</si>
  <si>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</si>
  <si>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</si>
  <si>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</si>
  <si>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</si>
  <si>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</si>
  <si>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</si>
  <si>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</si>
  <si>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</si>
  <si>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</si>
  <si>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</si>
  <si>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</si>
  <si>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</si>
  <si>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</si>
  <si>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</si>
  <si>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</si>
  <si>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</si>
  <si>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</si>
  <si>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</si>
  <si>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</si>
  <si>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</si>
  <si>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</si>
  <si>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</si>
  <si>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</si>
  <si>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</si>
  <si>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</si>
  <si>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</si>
  <si>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</si>
  <si>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</si>
  <si>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</si>
  <si>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</si>
  <si>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</si>
  <si>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</si>
  <si>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</si>
  <si>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</si>
  <si>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</si>
  <si>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</si>
  <si>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</si>
  <si>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</si>
  <si>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</si>
  <si>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</si>
  <si>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</si>
  <si>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</si>
  <si>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</si>
  <si>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</si>
  <si>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</si>
  <si>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</si>
  <si>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</si>
  <si>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</si>
  <si>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</si>
  <si>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</si>
  <si>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</si>
  <si>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</si>
  <si>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</si>
  <si>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</si>
  <si>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</si>
  <si>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</si>
  <si>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</si>
  <si>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</si>
  <si>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</si>
  <si>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</si>
  <si>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</si>
  <si>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</si>
  <si>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</si>
  <si>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</si>
  <si>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</si>
  <si>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</si>
  <si>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</si>
  <si>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</si>
  <si>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</si>
  <si>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</si>
  <si>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</si>
  <si>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</si>
  <si>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</si>
  <si>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</si>
  <si>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</si>
  <si>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</si>
  <si>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</si>
  <si>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</si>
  <si>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</si>
  <si>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</si>
  <si>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</si>
  <si>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</si>
  <si>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</si>
  <si>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</si>
  <si>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</si>
  <si>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</si>
  <si>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</si>
  <si>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</si>
  <si>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</si>
  <si>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</si>
  <si>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</si>
  <si>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</si>
  <si>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</si>
  <si>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</si>
  <si>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</si>
  <si>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</si>
  <si>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</si>
  <si>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</si>
  <si>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</si>
  <si>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</si>
  <si>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</si>
  <si>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</si>
  <si>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</si>
  <si>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</si>
  <si>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</si>
  <si>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</si>
  <si>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</si>
  <si>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</si>
  <si>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</si>
  <si>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</si>
  <si>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</si>
  <si>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</si>
  <si>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</si>
  <si>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</si>
  <si>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</si>
  <si>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</si>
  <si>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</si>
  <si>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</si>
  <si>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</si>
  <si>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</si>
  <si>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</si>
  <si>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</si>
  <si>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</si>
  <si>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</si>
  <si>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</si>
  <si>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</si>
  <si>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</si>
  <si>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</si>
  <si>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</si>
  <si>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</si>
  <si>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</si>
  <si>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</si>
  <si>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</si>
  <si>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</si>
  <si>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</si>
  <si>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</si>
  <si>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</si>
  <si>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</si>
  <si>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</si>
  <si>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</si>
  <si>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</si>
  <si>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</si>
  <si>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</si>
  <si>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</si>
  <si>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</si>
  <si>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</si>
  <si>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</si>
  <si>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</si>
  <si>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</si>
  <si>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</si>
  <si>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</si>
  <si>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</si>
  <si>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</si>
  <si>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</si>
  <si>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</si>
  <si>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</si>
  <si>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</si>
  <si>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</si>
  <si>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</si>
  <si>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</si>
  <si>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</si>
  <si>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</si>
  <si>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</si>
  <si>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</si>
  <si>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</si>
  <si>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</si>
  <si>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</si>
  <si>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</si>
  <si>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</si>
  <si>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</si>
  <si>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</si>
  <si>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</si>
  <si>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</si>
  <si>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</si>
  <si>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</si>
  <si>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</si>
  <si>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</si>
  <si>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</si>
  <si>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</si>
  <si>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</si>
  <si>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</si>
  <si>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</si>
  <si>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</si>
  <si>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</si>
  <si>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</si>
  <si>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</si>
  <si>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</si>
  <si>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</si>
  <si>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</si>
  <si>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</si>
  <si>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</si>
  <si>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</si>
  <si>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</si>
  <si>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</si>
  <si>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</si>
  <si>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</si>
  <si>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</si>
  <si>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</si>
  <si>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</si>
  <si>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</si>
  <si>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</si>
  <si>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</si>
  <si>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</si>
  <si>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</si>
  <si>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</si>
  <si>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</si>
  <si>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</si>
  <si>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</si>
  <si>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</si>
  <si>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</si>
  <si>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</si>
  <si>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</si>
  <si>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</si>
  <si>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</si>
  <si>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</si>
  <si>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</si>
  <si>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</si>
  <si>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</si>
  <si>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</si>
  <si>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</si>
  <si>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</si>
  <si>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</si>
  <si>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</si>
  <si>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</si>
  <si>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</si>
  <si>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</si>
  <si>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</si>
  <si>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</si>
  <si>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</si>
  <si>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</si>
  <si>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</si>
  <si>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</si>
  <si>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</si>
  <si>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</si>
  <si>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</si>
  <si>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</si>
  <si>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</si>
  <si>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</si>
  <si>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</si>
  <si>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</si>
  <si>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</si>
  <si>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</si>
  <si>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</si>
  <si>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</si>
  <si>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</si>
  <si>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</si>
  <si>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</si>
  <si>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</si>
  <si>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</si>
  <si>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</si>
  <si>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</si>
  <si>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</si>
  <si>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</si>
  <si>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</si>
  <si>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</si>
  <si>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</si>
  <si>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</si>
  <si>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</si>
  <si>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</si>
  <si>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</si>
  <si>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</si>
  <si>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</si>
  <si>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</si>
  <si>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</si>
  <si>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</si>
  <si>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</si>
  <si>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</si>
  <si>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</si>
  <si>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</si>
  <si>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</si>
  <si>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</si>
  <si>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</si>
  <si>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</si>
  <si>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</si>
  <si>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</si>
  <si>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</si>
  <si>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</si>
  <si>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</si>
  <si>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</si>
  <si>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</si>
  <si>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</si>
  <si>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</si>
  <si>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</si>
  <si>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</si>
  <si>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</si>
  <si>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</si>
  <si>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</si>
  <si>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</si>
  <si>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</si>
  <si>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</si>
  <si>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</si>
  <si>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</si>
  <si>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</si>
  <si>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</si>
  <si>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</si>
  <si>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</si>
  <si>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</si>
  <si>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</si>
  <si>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</si>
  <si>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</si>
  <si>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</si>
  <si>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</si>
  <si>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</si>
  <si>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</si>
  <si>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</si>
  <si>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</si>
  <si>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</si>
  <si>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</si>
  <si>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</si>
  <si>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</si>
  <si>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</si>
  <si>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</si>
  <si>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</si>
  <si>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</si>
  <si>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</si>
  <si>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</si>
  <si>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</si>
  <si>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</si>
  <si>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</si>
  <si>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</si>
  <si>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</si>
  <si>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</si>
  <si>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</si>
  <si>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</si>
  <si>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</si>
  <si>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</si>
  <si>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</si>
  <si>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</si>
  <si>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</si>
  <si>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</si>
  <si>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</si>
  <si>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</si>
  <si>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</si>
  <si>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</si>
  <si>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</si>
  <si>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</si>
  <si>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</si>
  <si>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</si>
  <si>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</si>
  <si>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</si>
  <si>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</si>
  <si>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</si>
  <si>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</si>
  <si>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</si>
  <si>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</si>
  <si>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</si>
  <si>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</si>
  <si>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</si>
  <si>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</si>
  <si>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</si>
  <si>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</si>
  <si>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</si>
  <si>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</si>
  <si>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</si>
  <si>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</si>
  <si>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</si>
  <si>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</si>
  <si>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</si>
  <si>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</si>
  <si>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</si>
  <si>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</si>
  <si>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</si>
  <si>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</si>
  <si>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</si>
  <si>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</si>
  <si>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</si>
  <si>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</si>
  <si>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</si>
  <si>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</si>
  <si>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</si>
  <si>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</si>
  <si>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</si>
  <si>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</si>
  <si>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</si>
  <si>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</si>
  <si>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</si>
  <si>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</si>
  <si>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</si>
  <si>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</si>
  <si>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</si>
  <si>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</si>
  <si>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</si>
  <si>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</si>
  <si>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</si>
  <si>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</si>
  <si>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</si>
  <si>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</si>
  <si>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</si>
  <si>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</si>
  <si>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</si>
  <si>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</si>
  <si>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</si>
  <si>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</si>
  <si>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</si>
  <si>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</si>
  <si>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</si>
  <si>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</si>
  <si>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</si>
  <si>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</si>
  <si>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</si>
  <si>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</si>
  <si>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</si>
  <si>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</si>
  <si>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</si>
  <si>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</si>
  <si>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</si>
  <si>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</si>
  <si>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</si>
  <si>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</si>
  <si>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</si>
  <si>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</si>
  <si>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</si>
  <si>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</si>
  <si>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</si>
  <si>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</si>
  <si>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</si>
  <si>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</si>
  <si>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</si>
  <si>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</si>
  <si>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</si>
  <si>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</si>
  <si>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</si>
  <si>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</si>
  <si>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</si>
  <si>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</si>
  <si>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</si>
  <si>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</si>
  <si>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</si>
  <si>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</si>
  <si>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</si>
  <si>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</si>
  <si>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</si>
  <si>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</si>
  <si>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</si>
  <si>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</si>
  <si>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</si>
  <si>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</si>
  <si>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</si>
  <si>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</si>
  <si>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</si>
  <si>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</si>
  <si>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</si>
  <si>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</si>
  <si>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</si>
  <si>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</si>
  <si>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</si>
  <si>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</si>
  <si>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</si>
  <si>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</si>
  <si>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</si>
  <si>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</si>
  <si>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</si>
  <si>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</si>
  <si>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</si>
  <si>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</si>
  <si>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</si>
  <si>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</si>
  <si>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</si>
  <si>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</si>
  <si>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</si>
  <si>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</si>
  <si>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</si>
  <si>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</si>
  <si>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</si>
  <si>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</si>
  <si>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</si>
  <si>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</si>
  <si>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</si>
  <si>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</si>
  <si>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</si>
  <si>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</si>
  <si>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</si>
  <si>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</si>
  <si>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</si>
  <si>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</si>
  <si>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</si>
  <si>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</si>
  <si>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</si>
  <si>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</si>
  <si>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</si>
  <si>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</si>
  <si>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</si>
  <si>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</si>
  <si>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</si>
  <si>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</si>
  <si>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</si>
  <si>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</si>
  <si>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</si>
  <si>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</si>
  <si>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</si>
  <si>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</si>
  <si>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</si>
  <si>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</si>
  <si>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</si>
  <si>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</si>
  <si>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</si>
  <si>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</si>
  <si>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</si>
  <si>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</si>
  <si>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</si>
  <si>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</si>
  <si>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</si>
  <si>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</si>
  <si>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</si>
  <si>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</si>
  <si>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</si>
  <si>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</si>
  <si>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</si>
  <si>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</si>
  <si>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</si>
  <si>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</si>
  <si>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</si>
  <si>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</si>
  <si>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</si>
  <si>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</si>
  <si>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</si>
  <si>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</si>
  <si>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</si>
  <si>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</si>
  <si>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</si>
  <si>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</si>
  <si>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</si>
  <si>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</si>
  <si>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</si>
  <si>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</si>
  <si>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</si>
  <si>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</si>
  <si>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</si>
  <si>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</si>
  <si>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</si>
  <si>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</si>
  <si>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</si>
  <si>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</si>
  <si>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</si>
  <si>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</si>
  <si>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</si>
  <si>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</si>
  <si>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</si>
  <si>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</si>
  <si>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</si>
  <si>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</si>
  <si>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</si>
  <si>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</si>
  <si>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</si>
  <si>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</si>
  <si>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</si>
  <si>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</si>
  <si>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</si>
  <si>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</si>
  <si>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</si>
  <si>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</si>
  <si>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</si>
  <si>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</si>
  <si>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</si>
  <si>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</si>
  <si>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</si>
  <si>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</si>
  <si>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</si>
  <si>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</si>
  <si>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</si>
  <si>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</si>
  <si>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</si>
  <si>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</si>
  <si>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</si>
  <si>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</si>
  <si>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</si>
  <si>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</si>
  <si>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</si>
  <si>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</si>
  <si>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</si>
  <si>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</si>
  <si>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</si>
  <si>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</si>
  <si>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</si>
  <si>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</si>
  <si>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</si>
  <si>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</si>
  <si>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</si>
  <si>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</si>
  <si>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</si>
  <si>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</si>
  <si>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</si>
  <si>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</si>
  <si>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</si>
  <si>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</si>
  <si>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</si>
  <si>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</si>
  <si>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</si>
  <si>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</si>
  <si>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</si>
  <si>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</si>
  <si>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</si>
  <si>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</si>
  <si>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</si>
  <si>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</si>
  <si>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</si>
  <si>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</si>
  <si>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</si>
  <si>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</si>
  <si>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</si>
  <si>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</si>
  <si>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</si>
  <si>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</si>
  <si>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</si>
  <si>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</si>
  <si>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</si>
  <si>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</si>
  <si>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</si>
  <si>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</si>
  <si>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</si>
  <si>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</si>
  <si>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</si>
  <si>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</si>
  <si>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</si>
  <si>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</si>
  <si>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</si>
  <si>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</si>
  <si>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</si>
  <si>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</si>
  <si>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</si>
  <si>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</si>
  <si>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</si>
  <si>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</si>
  <si>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</si>
  <si>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</si>
  <si>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</si>
  <si>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</si>
  <si>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</si>
  <si>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</si>
  <si>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</si>
  <si>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</si>
  <si>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</si>
  <si>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</si>
  <si>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</si>
  <si>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</si>
  <si>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</si>
  <si>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</si>
  <si>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</si>
  <si>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</si>
  <si>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</si>
  <si>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</si>
  <si>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</si>
  <si>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</si>
  <si>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</si>
  <si>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</si>
  <si>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</si>
  <si>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</si>
  <si>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</si>
  <si>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</si>
  <si>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</si>
  <si>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</si>
  <si>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</si>
  <si>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</si>
  <si>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</si>
  <si>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</si>
  <si>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</si>
  <si>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</si>
  <si>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</si>
  <si>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</si>
  <si>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</si>
  <si>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</si>
  <si>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</si>
  <si>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</si>
  <si>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</si>
  <si>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</si>
  <si>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</si>
  <si>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</si>
  <si>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</si>
  <si>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</si>
  <si>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</si>
  <si>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</si>
  <si>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</si>
  <si>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</si>
  <si>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</si>
  <si>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</si>
  <si>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</si>
  <si>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</si>
  <si>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</si>
  <si>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</si>
  <si>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</si>
  <si>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</si>
  <si>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</si>
  <si>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</si>
  <si>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</si>
  <si>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</si>
  <si>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</si>
  <si>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</si>
  <si>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</si>
  <si>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</si>
  <si>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</si>
  <si>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</si>
  <si>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</si>
  <si>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</si>
  <si>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</si>
  <si>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</si>
  <si>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</si>
  <si>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</si>
  <si>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</si>
  <si>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</si>
  <si>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</si>
  <si>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</si>
  <si>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</si>
  <si>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</si>
  <si>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</si>
  <si>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</si>
  <si>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</si>
  <si>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</si>
  <si>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</si>
  <si>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</si>
  <si>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</si>
  <si>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</si>
  <si>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</si>
  <si>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</si>
  <si>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</si>
  <si>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</si>
  <si>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</si>
  <si>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</si>
  <si>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</si>
  <si>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</si>
  <si>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</si>
  <si>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</si>
  <si>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</si>
  <si>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</si>
  <si>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</si>
  <si>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</si>
  <si>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</si>
  <si>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</si>
  <si>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</si>
  <si>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</si>
  <si>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</si>
  <si>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</si>
  <si>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</si>
  <si>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</si>
  <si>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</si>
  <si>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</si>
  <si>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</si>
  <si>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</si>
  <si>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</si>
  <si>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</si>
  <si>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</si>
  <si>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</si>
  <si>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</si>
  <si>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</si>
  <si>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</si>
  <si>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</si>
  <si>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</si>
  <si>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</si>
  <si>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</si>
  <si>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</si>
  <si>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</si>
  <si>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</si>
  <si>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</si>
  <si>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</si>
  <si>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</si>
  <si>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</si>
  <si>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</si>
  <si>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</si>
  <si>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</si>
  <si>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</si>
  <si>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</si>
  <si>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</si>
  <si>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</si>
  <si>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</si>
  <si>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</si>
  <si>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</si>
  <si>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</si>
  <si>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</si>
  <si>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</si>
  <si>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</si>
  <si>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</si>
  <si>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</si>
  <si>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</si>
  <si>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</si>
  <si>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</si>
  <si>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</si>
  <si>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</si>
  <si>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</si>
  <si>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</si>
  <si>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</si>
  <si>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</si>
  <si>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</si>
  <si>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</si>
  <si>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</si>
  <si>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</si>
  <si>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</si>
  <si>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</si>
  <si>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</si>
  <si>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</si>
  <si>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</si>
  <si>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</si>
  <si>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</si>
  <si>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</si>
  <si>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</si>
  <si>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</si>
  <si>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</si>
  <si>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</si>
  <si>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</si>
  <si>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</si>
  <si>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</si>
  <si>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</si>
  <si>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</si>
  <si>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</si>
  <si>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</si>
  <si>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</si>
  <si>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</si>
  <si>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</si>
  <si>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</si>
  <si>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</si>
  <si>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</si>
  <si>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</si>
  <si>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</si>
  <si>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</si>
  <si>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</si>
  <si>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</si>
  <si>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</si>
  <si>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</si>
  <si>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</si>
  <si>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</si>
  <si>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</si>
  <si>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</si>
  <si>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</si>
  <si>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</si>
  <si>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</si>
  <si>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</si>
  <si>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</si>
  <si>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</si>
  <si>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</si>
  <si>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</si>
  <si>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</si>
  <si>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</si>
  <si>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</si>
  <si>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</si>
  <si>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</si>
  <si>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</si>
  <si>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</si>
  <si>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</si>
  <si>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</si>
  <si>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</si>
  <si>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</si>
  <si>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</si>
  <si>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</si>
  <si>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</si>
  <si>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</si>
  <si>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</si>
  <si>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</si>
  <si>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</si>
  <si>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</si>
  <si>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</si>
  <si>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</si>
  <si>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</si>
  <si>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</si>
  <si>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</si>
  <si>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</si>
  <si>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</si>
  <si>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</si>
  <si>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</si>
  <si>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</si>
  <si>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</si>
  <si>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</si>
  <si>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</si>
  <si>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</si>
  <si>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</si>
  <si>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</si>
  <si>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</si>
  <si>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</si>
  <si>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</si>
  <si>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</si>
  <si>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</si>
  <si>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</si>
  <si>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</si>
  <si>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</si>
  <si>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</si>
  <si>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</si>
  <si>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</si>
  <si>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</si>
  <si>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</si>
  <si>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</si>
  <si>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</si>
  <si>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</si>
  <si>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</si>
  <si>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</si>
  <si>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</si>
  <si>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</si>
  <si>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</si>
  <si>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</si>
  <si>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</si>
  <si>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</si>
  <si>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</si>
  <si>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</si>
  <si>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</si>
  <si>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</si>
  <si>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</si>
  <si>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</si>
  <si>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</si>
  <si>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</si>
  <si>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</si>
  <si>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</si>
  <si>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</si>
  <si>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</si>
  <si>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</si>
  <si>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</si>
  <si>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</si>
  <si>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</si>
  <si>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</si>
  <si>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</si>
  <si>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</si>
  <si>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</si>
  <si>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</si>
  <si>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</si>
  <si>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</si>
  <si>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</si>
  <si>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</si>
  <si>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</si>
  <si>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</si>
  <si>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</si>
  <si>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</si>
  <si>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</si>
  <si>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</si>
  <si>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</si>
  <si>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</si>
  <si>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</si>
  <si>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</si>
  <si>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</si>
  <si>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</si>
  <si>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</si>
  <si>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</si>
  <si>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</si>
  <si>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</si>
  <si>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</si>
  <si>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</si>
  <si>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</si>
  <si>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</si>
  <si>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</si>
  <si>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</si>
  <si>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</si>
  <si>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</si>
  <si>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</si>
  <si>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</si>
  <si>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</si>
  <si>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</si>
  <si>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</si>
  <si>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</si>
  <si>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</si>
  <si>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</si>
  <si>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</si>
  <si>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</si>
  <si>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</si>
  <si>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</si>
  <si>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</si>
  <si>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</si>
  <si>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</si>
  <si>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</si>
  <si>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</si>
  <si>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</si>
  <si>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</si>
  <si>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</si>
  <si>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</si>
  <si>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</si>
  <si>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</si>
  <si>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</si>
  <si>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</si>
  <si>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</si>
  <si>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</si>
  <si>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</si>
  <si>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</si>
  <si>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</si>
  <si>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</si>
  <si>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</si>
  <si>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</si>
  <si>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</si>
  <si>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</si>
  <si>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</si>
  <si>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</si>
  <si>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</si>
  <si>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</si>
  <si>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</si>
  <si>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</si>
  <si>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</si>
  <si>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</si>
  <si>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</si>
  <si>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</si>
  <si>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</si>
  <si>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</si>
  <si>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</si>
  <si>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</si>
  <si>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</si>
  <si>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</si>
  <si>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</si>
  <si>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</si>
  <si>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</si>
  <si>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</si>
  <si>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</si>
  <si>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</si>
  <si>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</si>
  <si>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</si>
  <si>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</si>
  <si>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</si>
  <si>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</si>
  <si>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</si>
  <si>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</si>
  <si>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</si>
  <si>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</si>
  <si>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</si>
  <si>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</si>
  <si>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</si>
  <si>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</si>
  <si>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</si>
  <si>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</si>
  <si>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</si>
  <si>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</si>
  <si>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</si>
  <si>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</si>
  <si>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</si>
  <si>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</si>
  <si>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</si>
  <si>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</si>
  <si>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</si>
  <si>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</si>
  <si>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</si>
  <si>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</si>
  <si>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</si>
  <si>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</si>
  <si>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</si>
  <si>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</si>
  <si>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</si>
  <si>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</si>
  <si>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</si>
  <si>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</si>
  <si>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</si>
  <si>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</si>
  <si>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</si>
  <si>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</si>
  <si>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</si>
  <si>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</si>
  <si>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</si>
  <si>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</si>
  <si>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</si>
  <si>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</si>
  <si>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</si>
  <si>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</si>
  <si>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</si>
  <si>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</si>
  <si>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</si>
  <si>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</si>
  <si>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</si>
  <si>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</si>
  <si>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</si>
  <si>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</si>
  <si>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</si>
  <si>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</si>
  <si>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</si>
  <si>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</si>
  <si>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</si>
  <si>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</si>
  <si>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</si>
  <si>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</si>
  <si>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</si>
  <si>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</si>
  <si>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</si>
  <si>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</si>
  <si>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</si>
  <si>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</si>
  <si>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</si>
  <si>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</si>
  <si>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</si>
  <si>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</si>
  <si>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</si>
  <si>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</si>
  <si>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</si>
  <si>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</si>
  <si>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</si>
  <si>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</si>
  <si>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</si>
  <si>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</si>
  <si>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</si>
  <si>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</si>
  <si>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</si>
  <si>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</si>
  <si>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</si>
  <si>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</si>
  <si>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</si>
  <si>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</si>
  <si>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</si>
  <si>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</si>
  <si>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</si>
  <si>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</si>
  <si>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</si>
  <si>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</si>
  <si>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</si>
  <si>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</si>
  <si>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</si>
  <si>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</si>
  <si>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</si>
  <si>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</si>
  <si>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</si>
  <si>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</si>
  <si>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</si>
  <si>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</si>
  <si>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</si>
  <si>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</si>
  <si>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</si>
  <si>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</si>
  <si>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</si>
  <si>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</si>
  <si>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</si>
  <si>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</si>
  <si>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</si>
  <si>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</si>
  <si>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</si>
  <si>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</si>
  <si>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</si>
  <si>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</si>
  <si>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</si>
  <si>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</si>
  <si>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</si>
  <si>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</si>
  <si>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</si>
  <si>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</si>
  <si>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</si>
  <si>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</si>
  <si>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</si>
  <si>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</si>
  <si>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</si>
  <si>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</si>
  <si>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</si>
  <si>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</si>
  <si>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</si>
  <si>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</si>
  <si>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</si>
  <si>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</si>
  <si>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</si>
  <si>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</si>
  <si>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</si>
  <si>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</si>
  <si>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</si>
  <si>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</si>
  <si>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</si>
  <si>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</si>
  <si>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</si>
  <si>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</si>
  <si>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</si>
  <si>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</si>
  <si>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</si>
  <si>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</si>
  <si>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</si>
  <si>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</si>
  <si>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</si>
  <si>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</si>
  <si>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</si>
  <si>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</si>
  <si>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</si>
  <si>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</si>
  <si>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</si>
  <si>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</si>
  <si>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</si>
  <si>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</si>
  <si>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</si>
  <si>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</si>
  <si>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</si>
  <si>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</si>
  <si>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</si>
  <si>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</si>
  <si>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</si>
  <si>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</si>
  <si>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</si>
  <si>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</si>
  <si>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</si>
  <si>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</si>
  <si>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</si>
  <si>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</si>
  <si>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</si>
  <si>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</si>
  <si>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</si>
  <si>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</si>
  <si>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</si>
  <si>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</si>
  <si>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</si>
  <si>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</si>
  <si>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</si>
  <si>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</si>
  <si>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</si>
  <si>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</si>
  <si>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</si>
  <si>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</si>
  <si>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</si>
  <si>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</si>
  <si>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</si>
  <si>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</si>
  <si>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</si>
  <si>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</si>
  <si>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</si>
  <si>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</si>
  <si>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</si>
  <si>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</si>
  <si>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</si>
  <si>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</si>
  <si>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</si>
  <si>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</si>
  <si>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</si>
  <si>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</si>
  <si>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</si>
  <si>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</si>
  <si>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</si>
  <si>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</si>
  <si>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</si>
  <si>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</si>
  <si>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</si>
  <si>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</si>
  <si>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</si>
  <si>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</si>
  <si>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</si>
  <si>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</si>
  <si>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</si>
  <si>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</si>
  <si>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</si>
  <si>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</si>
  <si>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</si>
  <si>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</si>
  <si>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</si>
  <si>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</si>
  <si>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</si>
  <si>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</si>
  <si>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</si>
  <si>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</si>
  <si>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</si>
  <si>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</si>
  <si>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</si>
  <si>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</si>
  <si>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</si>
  <si>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</si>
  <si>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</si>
  <si>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</si>
  <si>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</si>
  <si>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</si>
  <si>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</si>
  <si>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</si>
  <si>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</si>
  <si>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</si>
  <si>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</si>
  <si>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</si>
  <si>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</si>
  <si>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</si>
  <si>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</si>
  <si>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</si>
  <si>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</si>
  <si>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</si>
  <si>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</si>
  <si>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</si>
  <si>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</si>
  <si>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</si>
  <si>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</si>
  <si>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</si>
  <si>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</si>
  <si>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</si>
  <si>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</si>
  <si>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</si>
  <si>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</si>
  <si>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</si>
  <si>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</si>
  <si>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</si>
  <si>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</si>
  <si>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</si>
  <si>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</si>
  <si>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</si>
  <si>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</si>
  <si>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</si>
  <si>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</si>
  <si>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</si>
  <si>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</si>
  <si>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</si>
  <si>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</si>
  <si>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</si>
  <si>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</si>
  <si>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</si>
  <si>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</si>
  <si>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</si>
  <si>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</si>
  <si>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</si>
  <si>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</si>
  <si>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</si>
  <si>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</si>
  <si>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</si>
  <si>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</si>
  <si>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</si>
  <si>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</si>
  <si>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</si>
  <si>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</si>
  <si>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</si>
  <si>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</si>
  <si>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</si>
  <si>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</si>
  <si>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</si>
  <si>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</si>
  <si>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</si>
  <si>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</si>
  <si>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</si>
  <si>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</si>
  <si>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</si>
  <si>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</si>
  <si>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</si>
  <si>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</si>
  <si>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</si>
  <si>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</si>
  <si>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</si>
  <si>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</si>
  <si>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</si>
  <si>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</si>
  <si>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</si>
  <si>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</si>
  <si>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</si>
  <si>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</si>
  <si>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</si>
  <si>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</si>
  <si>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</si>
  <si>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</si>
  <si>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</si>
  <si>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</si>
  <si>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</si>
  <si>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</si>
  <si>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</si>
  <si>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</si>
  <si>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</si>
  <si>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</si>
  <si>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</si>
  <si>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</si>
  <si>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</si>
  <si>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</si>
  <si>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</si>
  <si>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</si>
  <si>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</si>
  <si>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</si>
  <si>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</si>
  <si>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</si>
  <si>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</si>
  <si>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</si>
  <si>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</si>
  <si>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</si>
  <si>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</si>
  <si>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</si>
  <si>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</si>
  <si>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</si>
  <si>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</si>
  <si>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</si>
  <si>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</si>
  <si>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</si>
  <si>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</si>
  <si>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</si>
  <si>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</si>
  <si>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</si>
  <si>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</si>
  <si>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</si>
  <si>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</si>
  <si>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</si>
  <si>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</si>
  <si>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</si>
  <si>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</si>
  <si>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</si>
  <si>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</si>
  <si>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</si>
  <si>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</si>
  <si>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</si>
  <si>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</si>
  <si>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</si>
  <si>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</si>
  <si>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</si>
  <si>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</si>
  <si>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</si>
  <si>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</si>
  <si>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</si>
  <si>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</si>
  <si>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</si>
  <si>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</si>
  <si>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</si>
  <si>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</si>
  <si>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</si>
  <si>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</si>
  <si>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</si>
  <si>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</si>
  <si>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</si>
  <si>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</si>
  <si>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</si>
  <si>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</si>
  <si>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</si>
  <si>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</si>
  <si>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</si>
  <si>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</si>
  <si>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</si>
  <si>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</si>
  <si>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</si>
  <si>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</si>
  <si>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</si>
  <si>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</si>
  <si>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</si>
  <si>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</si>
  <si>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</si>
  <si>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</si>
  <si>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</si>
  <si>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</si>
  <si>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</si>
  <si>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</si>
  <si>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</si>
  <si>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</si>
  <si>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</si>
  <si>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</si>
  <si>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</si>
  <si>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</si>
  <si>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</si>
  <si>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</si>
  <si>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</si>
  <si>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</si>
  <si>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</si>
  <si>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</si>
  <si>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</si>
  <si>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</si>
  <si>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</si>
  <si>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</si>
  <si>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</si>
  <si>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</si>
  <si>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</si>
  <si>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</si>
  <si>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</si>
  <si>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</si>
  <si>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</si>
  <si>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</si>
  <si>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</si>
  <si>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</si>
  <si>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</si>
  <si>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</si>
  <si>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</si>
  <si>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</si>
  <si>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</si>
  <si>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</si>
  <si>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</si>
  <si>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</si>
  <si>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</si>
  <si>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</si>
  <si>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</si>
  <si>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</si>
  <si>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</si>
  <si>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</si>
  <si>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</si>
  <si>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</si>
  <si>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</si>
  <si>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</si>
  <si>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</si>
  <si>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</si>
  <si>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</si>
  <si>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</si>
  <si>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</si>
  <si>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</si>
  <si>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</si>
  <si>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</si>
  <si>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</si>
  <si>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</si>
  <si>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</si>
  <si>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</si>
  <si>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</si>
  <si>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</si>
  <si>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</si>
  <si>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</si>
  <si>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</si>
  <si>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</si>
  <si>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</si>
  <si>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</si>
  <si>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</si>
  <si>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</si>
  <si>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</si>
  <si>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</si>
  <si>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</si>
  <si>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</si>
  <si>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</si>
  <si>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</si>
  <si>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</si>
  <si>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</si>
  <si>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</si>
  <si>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</si>
  <si>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</si>
  <si>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</si>
  <si>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</si>
  <si>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</si>
  <si>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</si>
  <si>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</si>
  <si>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</si>
  <si>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</si>
  <si>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</si>
  <si>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</si>
  <si>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</si>
  <si>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</si>
  <si>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</si>
  <si>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</si>
  <si>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</si>
  <si>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</si>
  <si>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</si>
  <si>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</si>
  <si>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</si>
  <si>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</si>
  <si>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</si>
  <si>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</si>
  <si>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</si>
  <si>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</si>
  <si>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</si>
  <si>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</si>
  <si>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</si>
  <si>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</si>
  <si>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</si>
  <si>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</si>
  <si>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</si>
  <si>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</si>
  <si>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</si>
  <si>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</si>
  <si>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</si>
  <si>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</si>
  <si>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</si>
  <si>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</si>
  <si>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</si>
  <si>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</si>
  <si>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</si>
  <si>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</si>
  <si>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</si>
  <si>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</si>
  <si>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</si>
  <si>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</si>
  <si>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</si>
  <si>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</si>
  <si>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</si>
  <si>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</si>
  <si>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</si>
  <si>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</si>
  <si>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</si>
  <si>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</si>
  <si>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</si>
  <si>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</si>
  <si>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</si>
  <si>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</si>
  <si>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</si>
  <si>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</si>
  <si>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</si>
  <si>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</si>
  <si>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</si>
  <si>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</si>
  <si>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</si>
  <si>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</si>
  <si>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</si>
  <si>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</si>
  <si>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</si>
  <si>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</si>
  <si>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</si>
  <si>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</si>
  <si>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</si>
  <si>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</si>
  <si>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</si>
  <si>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</si>
  <si>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</si>
  <si>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</si>
  <si>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</si>
  <si>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</si>
  <si>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</si>
  <si>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</si>
  <si>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</si>
  <si>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</si>
  <si>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</si>
  <si>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</si>
  <si>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</si>
  <si>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</si>
  <si>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</si>
  <si>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</si>
  <si>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</si>
  <si>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</si>
  <si>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</si>
  <si>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</si>
  <si>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</si>
  <si>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</si>
  <si>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</si>
  <si>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</si>
  <si>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</si>
  <si>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</si>
  <si>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</si>
  <si>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</si>
  <si>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</si>
  <si>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</si>
  <si>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</si>
  <si>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</si>
  <si>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</si>
  <si>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</si>
  <si>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</si>
  <si>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</si>
  <si>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</si>
  <si>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</si>
  <si>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</si>
  <si>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</si>
  <si>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</si>
  <si>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</si>
  <si>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</si>
  <si>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</si>
  <si>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</si>
  <si>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</si>
  <si>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</si>
  <si>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</si>
  <si>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</si>
  <si>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</si>
  <si>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</si>
  <si>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</si>
  <si>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</si>
  <si>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</si>
  <si>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</si>
  <si>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</si>
  <si>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</si>
  <si>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</si>
  <si>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</si>
  <si>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</si>
  <si>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</si>
  <si>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</si>
  <si>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</si>
  <si>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</si>
  <si>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</si>
  <si>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</si>
  <si>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</si>
  <si>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</si>
  <si>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</si>
  <si>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</si>
  <si>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</si>
  <si>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</si>
  <si>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</si>
  <si>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</si>
  <si>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</si>
  <si>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</si>
  <si>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</si>
  <si>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</si>
  <si>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</si>
  <si>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</si>
  <si>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</si>
  <si>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</si>
  <si>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</si>
  <si>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</si>
  <si>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</si>
  <si>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</si>
  <si>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</si>
  <si>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</si>
  <si>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</si>
  <si>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</si>
  <si>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</si>
  <si>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</si>
  <si>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</si>
  <si>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</si>
  <si>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</si>
  <si>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</si>
  <si>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</si>
  <si>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</si>
  <si>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</si>
  <si>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</si>
  <si>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</si>
  <si>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</si>
  <si>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</si>
  <si>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</si>
  <si>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</si>
  <si>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</si>
  <si>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</si>
  <si>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</si>
  <si>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</si>
  <si>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</si>
  <si>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</si>
  <si>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</si>
  <si>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</si>
  <si>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</si>
  <si>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</si>
  <si>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</si>
  <si>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</si>
  <si>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</si>
  <si>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</si>
  <si>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</si>
  <si>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</si>
  <si>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</si>
  <si>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</si>
  <si>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</si>
  <si>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</si>
  <si>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</si>
  <si>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</si>
  <si>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</si>
  <si>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</si>
  <si>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</si>
  <si>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</si>
  <si>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</si>
  <si>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</si>
  <si>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</si>
  <si>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</si>
  <si>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</si>
  <si>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</si>
  <si>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</si>
  <si>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</si>
  <si>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</si>
  <si>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</si>
  <si>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</si>
  <si>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</si>
  <si>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</si>
  <si>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</si>
  <si>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</si>
  <si>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</si>
  <si>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</si>
  <si>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</si>
  <si>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</si>
  <si>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</si>
  <si>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</si>
  <si>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</si>
  <si>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</si>
  <si>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</si>
  <si>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</si>
  <si>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</si>
  <si>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</si>
  <si>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</si>
  <si>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</si>
  <si>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</si>
  <si>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</si>
  <si>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</si>
  <si>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</si>
  <si>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</si>
  <si>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</si>
  <si>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</si>
  <si>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</si>
  <si>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</si>
  <si>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</si>
  <si>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</si>
  <si>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</si>
  <si>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</si>
  <si>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</si>
  <si>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</si>
  <si>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</si>
  <si>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</si>
  <si>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</si>
  <si>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</si>
  <si>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</si>
  <si>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</si>
  <si>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</si>
  <si>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</si>
  <si>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</si>
  <si>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</si>
  <si>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</si>
  <si>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</si>
  <si>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</si>
  <si>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</si>
  <si>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</si>
  <si>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</si>
  <si>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</si>
  <si>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</si>
  <si>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</si>
  <si>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</si>
  <si>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</si>
  <si>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</si>
  <si>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</si>
  <si>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</si>
  <si>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</si>
  <si>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</si>
  <si>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</si>
  <si>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</si>
  <si>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</si>
  <si>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</si>
  <si>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</si>
  <si>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</si>
  <si>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</si>
  <si>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</si>
  <si>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</si>
  <si>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</si>
  <si>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</si>
  <si>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</si>
  <si>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</si>
  <si>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</si>
  <si>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</si>
  <si>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</si>
  <si>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</si>
  <si>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</si>
  <si>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</si>
  <si>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</si>
  <si>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</si>
  <si>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</si>
  <si>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</si>
  <si>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</si>
  <si>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</si>
  <si>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</si>
  <si>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</si>
  <si>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</si>
  <si>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</si>
  <si>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</si>
  <si>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</si>
  <si>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</si>
  <si>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</si>
  <si>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</si>
  <si>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</si>
  <si>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</si>
  <si>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</si>
  <si>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</si>
  <si>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</si>
  <si>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</si>
  <si>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</si>
  <si>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</si>
  <si>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</si>
  <si>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</si>
  <si>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</si>
  <si>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</si>
  <si>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</si>
  <si>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</si>
  <si>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</si>
  <si>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</si>
  <si>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</si>
  <si>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</si>
  <si>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</si>
  <si>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</si>
  <si>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</si>
  <si>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</si>
  <si>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</si>
  <si>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</si>
  <si>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</si>
  <si>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</si>
  <si>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</si>
  <si>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</si>
  <si>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</si>
  <si>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</si>
  <si>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</si>
  <si>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</si>
  <si>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</si>
  <si>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</si>
  <si>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</si>
  <si>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</si>
  <si>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</si>
  <si>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</si>
  <si>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</si>
  <si>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</si>
  <si>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</si>
  <si>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</si>
  <si>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</si>
  <si>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</si>
  <si>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</si>
  <si>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</si>
  <si>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</si>
  <si>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</si>
  <si>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</si>
  <si>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</si>
  <si>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</si>
  <si>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</si>
  <si>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</si>
  <si>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</si>
  <si>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</si>
  <si>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</si>
  <si>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</si>
  <si>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</si>
  <si>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</si>
  <si>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</si>
  <si>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</si>
  <si>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</si>
  <si>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</si>
  <si>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</si>
  <si>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</si>
  <si>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</si>
  <si>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</si>
  <si>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</si>
  <si>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</si>
  <si>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</si>
  <si>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</si>
  <si>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</si>
  <si>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</si>
  <si>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</si>
  <si>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</si>
  <si>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</si>
  <si>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</si>
  <si>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</si>
  <si>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</si>
  <si>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</si>
  <si>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</si>
  <si>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</si>
  <si>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</si>
  <si>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</si>
  <si>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</si>
  <si>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</si>
  <si>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</si>
  <si>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</si>
  <si>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</si>
  <si>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</si>
  <si>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</si>
  <si>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</si>
  <si>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</si>
  <si>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</si>
  <si>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</si>
  <si>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</si>
  <si>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</si>
  <si>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</si>
  <si>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</si>
  <si>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</si>
  <si>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</si>
  <si>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</si>
  <si>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</si>
  <si>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</si>
  <si>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</si>
  <si>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</si>
  <si>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</si>
  <si>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</si>
  <si>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</si>
  <si>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</si>
  <si>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</si>
  <si>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</si>
  <si>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</si>
  <si>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</si>
  <si>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</si>
  <si>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</si>
  <si>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</si>
  <si>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</si>
  <si>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</si>
  <si>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</si>
  <si>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</si>
  <si>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</si>
  <si>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</si>
  <si>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</si>
  <si>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</si>
  <si>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</si>
  <si>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</si>
  <si>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</si>
  <si>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</si>
  <si>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</si>
  <si>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</si>
  <si>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</si>
  <si>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</si>
  <si>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</si>
  <si>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</si>
  <si>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</si>
  <si>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</si>
  <si>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</si>
  <si>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</si>
  <si>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</si>
  <si>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</si>
  <si>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</si>
  <si>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</si>
  <si>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</si>
  <si>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</si>
  <si>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</si>
  <si>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</si>
  <si>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</si>
  <si>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</si>
  <si>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</si>
  <si>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</si>
  <si>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</si>
  <si>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</si>
  <si>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</si>
  <si>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</si>
  <si>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</si>
  <si>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</si>
  <si>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</si>
  <si>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</si>
  <si>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</si>
  <si>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</si>
  <si>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</si>
  <si>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</si>
  <si>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</si>
  <si>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</si>
  <si>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</si>
  <si>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</si>
  <si>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</si>
  <si>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</si>
  <si>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</si>
  <si>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</si>
  <si>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</si>
  <si>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</si>
  <si>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</si>
  <si>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</si>
  <si>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</si>
  <si>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</si>
  <si>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</si>
  <si>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</si>
  <si>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</si>
  <si>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</si>
  <si>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</si>
  <si>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</si>
  <si>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</si>
  <si>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</si>
  <si>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</si>
  <si>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</si>
  <si>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</si>
  <si>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</si>
  <si>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</si>
  <si>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</si>
  <si>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</si>
  <si>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</si>
  <si>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</si>
  <si>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</si>
  <si>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</si>
  <si>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</si>
  <si>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</si>
  <si>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</si>
  <si>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</si>
  <si>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</si>
  <si>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</si>
  <si>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</si>
  <si>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</si>
  <si>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</si>
  <si>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</si>
  <si>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</si>
  <si>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</si>
  <si>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</si>
  <si>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</si>
  <si>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</si>
  <si>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</si>
  <si>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</si>
  <si>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</si>
  <si>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</si>
  <si>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</si>
  <si>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</si>
  <si>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</si>
  <si>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</si>
  <si>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</si>
  <si>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</si>
  <si>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</si>
  <si>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</si>
  <si>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</si>
  <si>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</si>
  <si>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</si>
  <si>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</si>
  <si>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</si>
  <si>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</si>
  <si>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</si>
  <si>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</si>
  <si>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</si>
  <si>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</si>
  <si>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</si>
  <si>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</si>
  <si>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</si>
  <si>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</si>
  <si>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</si>
  <si>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</si>
  <si>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</si>
  <si>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</si>
  <si>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</si>
  <si>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</si>
  <si>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</si>
  <si>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</si>
  <si>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</si>
  <si>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</si>
  <si>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</si>
  <si>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</si>
  <si>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</si>
  <si>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</si>
  <si>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</si>
  <si>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</si>
  <si>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</si>
  <si>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</si>
  <si>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</si>
  <si>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</si>
  <si>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</si>
  <si>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</si>
  <si>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</si>
  <si>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</si>
  <si>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</si>
  <si>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</si>
  <si>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</si>
  <si>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</si>
  <si>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</si>
  <si>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</si>
  <si>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</si>
  <si>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</si>
  <si>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</si>
  <si>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</si>
  <si>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</si>
  <si>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</si>
  <si>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</si>
  <si>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</si>
  <si>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</si>
  <si>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</si>
  <si>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</si>
  <si>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</si>
  <si>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</si>
  <si>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</si>
  <si>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</si>
  <si>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</si>
  <si>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</si>
  <si>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</si>
  <si>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</si>
  <si>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</si>
  <si>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</si>
  <si>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</si>
  <si>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</si>
  <si>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</si>
  <si>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</si>
  <si>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</si>
  <si>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</si>
  <si>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</si>
  <si>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</si>
  <si>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</si>
  <si>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</si>
  <si>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</si>
  <si>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</si>
  <si>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</si>
  <si>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</si>
  <si>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</si>
  <si>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</si>
  <si>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</si>
  <si>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</si>
  <si>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</si>
  <si>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</si>
  <si>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</si>
  <si>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</si>
  <si>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</si>
  <si>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</si>
  <si>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</si>
  <si>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</si>
  <si>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</si>
  <si>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</si>
  <si>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</si>
  <si>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</si>
  <si>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</si>
  <si>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</si>
  <si>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</si>
  <si>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</si>
  <si>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</si>
  <si>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</si>
  <si>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</si>
  <si>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</si>
  <si>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</si>
  <si>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</si>
  <si>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</si>
  <si>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</si>
  <si>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</si>
  <si>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</si>
  <si>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</si>
  <si>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</si>
  <si>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</si>
  <si>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</si>
  <si>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</si>
  <si>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</si>
  <si>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</si>
  <si>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</si>
  <si>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</si>
  <si>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</si>
  <si>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</si>
  <si>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</si>
  <si>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</si>
  <si>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</si>
  <si>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</si>
  <si>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</si>
  <si>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</si>
  <si>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</si>
  <si>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</si>
  <si>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</si>
  <si>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</si>
  <si>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</si>
  <si>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</si>
  <si>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</si>
  <si>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</si>
  <si>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</si>
  <si>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</si>
  <si>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</si>
  <si>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</si>
  <si>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</si>
  <si>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</si>
  <si>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</si>
  <si>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</si>
  <si>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</si>
  <si>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</si>
  <si>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</si>
  <si>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</si>
  <si>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</si>
  <si>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</si>
  <si>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</si>
  <si>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</si>
  <si>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</si>
  <si>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</si>
  <si>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</si>
  <si>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</si>
  <si>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</si>
  <si>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</si>
  <si>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</si>
  <si>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</si>
  <si>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</si>
  <si>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</si>
  <si>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</si>
  <si>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</si>
  <si>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</si>
  <si>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</si>
  <si>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</si>
  <si>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</si>
  <si>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</si>
  <si>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</si>
  <si>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</si>
  <si>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</si>
  <si>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</si>
  <si>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</si>
  <si>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</si>
  <si>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</si>
  <si>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</si>
  <si>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</si>
  <si>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</si>
  <si>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</si>
  <si>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</si>
  <si>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</si>
  <si>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</si>
  <si>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</si>
  <si>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</si>
  <si>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</si>
  <si>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</si>
  <si>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</si>
  <si>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</si>
  <si>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</si>
  <si>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</si>
  <si>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</si>
  <si>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</si>
  <si>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</si>
  <si>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</si>
  <si>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</si>
  <si>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</si>
  <si>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</si>
  <si>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</si>
  <si>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</si>
  <si>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</si>
  <si>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</si>
  <si>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</si>
  <si>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</si>
  <si>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</si>
  <si>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</si>
  <si>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</si>
  <si>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</si>
  <si>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</si>
  <si>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</si>
  <si>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</si>
  <si>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</si>
  <si>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</si>
  <si>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</si>
  <si>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</si>
  <si>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</si>
  <si>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</si>
  <si>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</si>
  <si>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</si>
  <si>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</si>
  <si>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</si>
  <si>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</si>
  <si>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</si>
  <si>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</si>
  <si>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</si>
  <si>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</si>
  <si>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</si>
  <si>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</si>
  <si>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</si>
  <si>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</si>
  <si>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</si>
  <si>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</si>
  <si>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</si>
  <si>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</si>
  <si>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</si>
  <si>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</si>
  <si>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</si>
  <si>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</si>
  <si>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</si>
  <si>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</si>
  <si>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</si>
  <si>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</si>
  <si>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</si>
  <si>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</si>
  <si>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</si>
  <si>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</si>
  <si>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</si>
  <si>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</si>
  <si>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</si>
  <si>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</si>
  <si>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</si>
  <si>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</si>
  <si>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</si>
  <si>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</si>
  <si>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</si>
  <si>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</si>
  <si>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</si>
  <si>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</si>
  <si>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</si>
  <si>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</si>
  <si>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</si>
  <si>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</si>
  <si>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</si>
  <si>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</si>
  <si>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</si>
  <si>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</si>
  <si>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</si>
  <si>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</si>
  <si>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</si>
  <si>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</si>
  <si>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</si>
  <si>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</si>
  <si>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</si>
  <si>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</si>
  <si>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</si>
  <si>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</si>
  <si>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</si>
  <si>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</si>
  <si>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</si>
  <si>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</si>
  <si>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</si>
  <si>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</si>
  <si>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</si>
  <si>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</si>
  <si>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</si>
  <si>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</si>
  <si>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</si>
  <si>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</si>
  <si>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</si>
  <si>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</si>
  <si>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</si>
  <si>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</si>
  <si>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</si>
  <si>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</si>
  <si>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</si>
  <si>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</si>
  <si>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</si>
  <si>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</si>
  <si>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</si>
  <si>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</si>
  <si>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</si>
  <si>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</si>
  <si>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</si>
  <si>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</si>
  <si>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</si>
  <si>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</si>
  <si>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</si>
  <si>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</si>
  <si>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</si>
  <si>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</si>
  <si>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</si>
  <si>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</si>
  <si>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</si>
  <si>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</si>
  <si>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</si>
  <si>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</si>
  <si>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</si>
  <si>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</si>
  <si>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</si>
  <si>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</si>
  <si>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</si>
  <si>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</si>
  <si>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</si>
  <si>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</si>
  <si>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</si>
  <si>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</si>
  <si>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</si>
  <si>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</si>
  <si>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</si>
  <si>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</si>
  <si>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</si>
  <si>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</si>
  <si>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</si>
  <si>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</si>
  <si>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</si>
  <si>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</si>
  <si>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</si>
  <si>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</si>
  <si>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</si>
  <si>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</si>
  <si>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</si>
  <si>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</si>
  <si>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</si>
  <si>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</si>
  <si>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</si>
  <si>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</si>
  <si>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</si>
  <si>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</si>
  <si>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</si>
  <si>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</si>
  <si>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</si>
  <si>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</si>
  <si>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</si>
  <si>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</si>
  <si>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</si>
  <si>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</si>
  <si>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</si>
  <si>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</si>
  <si>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</si>
  <si>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</si>
  <si>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</si>
  <si>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</si>
  <si>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</si>
  <si>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</si>
  <si>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</si>
  <si>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</si>
  <si>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</si>
  <si>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</si>
  <si>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</si>
  <si>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</si>
  <si>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</si>
  <si>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</si>
  <si>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</si>
  <si>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</si>
  <si>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</si>
  <si>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</si>
  <si>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</si>
  <si>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</si>
  <si>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</si>
  <si>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</si>
  <si>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</si>
  <si>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</si>
  <si>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</si>
  <si>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</si>
  <si>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</si>
  <si>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</si>
  <si>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</si>
  <si>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</si>
  <si>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</si>
  <si>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</si>
  <si>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</si>
  <si>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</si>
  <si>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</si>
  <si>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</si>
  <si>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</si>
  <si>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</si>
  <si>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</si>
  <si>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</si>
  <si>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</si>
  <si>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</si>
  <si>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</si>
  <si>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</si>
  <si>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</si>
  <si>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</si>
  <si>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</si>
  <si>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</si>
  <si>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</si>
  <si>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</si>
  <si>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</si>
  <si>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</si>
  <si>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</si>
  <si>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</si>
  <si>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</si>
  <si>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</si>
  <si>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</si>
  <si>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</si>
  <si>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</si>
  <si>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</si>
  <si>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</si>
  <si>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</si>
  <si>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</si>
  <si>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</si>
  <si>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</si>
  <si>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</si>
  <si>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</si>
  <si>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</si>
  <si>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</si>
  <si>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</si>
  <si>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</si>
  <si>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</si>
  <si>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</si>
  <si>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</si>
  <si>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</si>
  <si>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</si>
  <si>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</si>
  <si>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</si>
  <si>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</si>
  <si>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</si>
  <si>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</si>
  <si>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</si>
  <si>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</si>
  <si>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</si>
  <si>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</si>
  <si>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</si>
  <si>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</si>
  <si>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</si>
  <si>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</si>
  <si>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</si>
  <si>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</si>
  <si>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</si>
  <si>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</si>
  <si>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</si>
  <si>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</si>
  <si>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</si>
  <si>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</si>
  <si>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</si>
  <si>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</si>
  <si>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</si>
  <si>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</si>
  <si>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</si>
  <si>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</si>
  <si>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</si>
  <si>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</si>
  <si>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</si>
  <si>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</si>
  <si>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</si>
  <si>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</si>
  <si>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</si>
  <si>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</si>
  <si>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</si>
  <si>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</si>
  <si>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</si>
  <si>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</si>
  <si>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</si>
  <si>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</si>
  <si>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</si>
  <si>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</si>
  <si>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</si>
  <si>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</si>
  <si>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</si>
  <si>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</si>
  <si>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</si>
  <si>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</si>
  <si>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</si>
  <si>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</si>
  <si>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</si>
  <si>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</si>
  <si>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</si>
  <si>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</si>
  <si>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</si>
  <si>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</si>
  <si>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</si>
  <si>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</si>
  <si>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</si>
  <si>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</si>
  <si>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</si>
  <si>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</si>
  <si>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</si>
  <si>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</si>
  <si>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</si>
  <si>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</si>
  <si>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</si>
  <si>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</si>
  <si>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</si>
  <si>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</si>
  <si>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</si>
  <si>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</si>
  <si>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</si>
  <si>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</si>
  <si>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</si>
  <si>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</si>
  <si>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</si>
  <si>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</si>
  <si>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</si>
  <si>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</si>
  <si>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</si>
  <si>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</si>
  <si>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</si>
  <si>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</si>
  <si>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</si>
  <si>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</si>
  <si>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</si>
  <si>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</si>
  <si>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</si>
  <si>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</si>
  <si>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</si>
  <si>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</si>
  <si>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</si>
  <si>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</si>
  <si>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</si>
  <si>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</si>
  <si>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</si>
  <si>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</si>
  <si>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</si>
  <si>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</si>
  <si>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</si>
  <si>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</si>
  <si>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</si>
  <si>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</si>
  <si>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</si>
  <si>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</si>
  <si>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</si>
  <si>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</si>
  <si>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</si>
  <si>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</si>
  <si>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</si>
  <si>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</si>
  <si>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</si>
  <si>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</si>
  <si>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</si>
  <si>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</si>
  <si>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</si>
  <si>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</si>
  <si>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</si>
  <si>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</si>
  <si>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</si>
  <si>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</si>
  <si>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</si>
  <si>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</si>
  <si>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</si>
  <si>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</si>
  <si>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</si>
  <si>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</si>
  <si>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</si>
  <si>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</si>
  <si>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</si>
  <si>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</si>
  <si>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</si>
  <si>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</si>
  <si>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</si>
  <si>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</si>
  <si>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</si>
  <si>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</si>
  <si>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</si>
  <si>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</si>
  <si>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</si>
  <si>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</si>
  <si>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</si>
  <si>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</si>
  <si>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</si>
  <si>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</si>
  <si>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</si>
  <si>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</si>
  <si>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</si>
  <si>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</si>
  <si>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</si>
  <si>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</si>
  <si>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</si>
  <si>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</si>
  <si>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</si>
  <si>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</si>
  <si>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</si>
  <si>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</si>
  <si>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</si>
  <si>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</si>
  <si>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</si>
  <si>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</si>
  <si>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</si>
  <si>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</si>
  <si>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</si>
  <si>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</si>
  <si>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</si>
  <si>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</si>
  <si>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</si>
  <si>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</si>
  <si>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</si>
  <si>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</si>
  <si>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</si>
  <si>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</si>
  <si>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</si>
  <si>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</si>
  <si>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</si>
  <si>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</si>
  <si>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</si>
  <si>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</si>
  <si>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</si>
  <si>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</si>
  <si>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</si>
  <si>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</si>
  <si>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</si>
  <si>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</si>
  <si>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</si>
  <si>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</si>
  <si>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</si>
  <si>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</si>
  <si>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</si>
  <si>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</si>
  <si>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</si>
  <si>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</si>
  <si>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</si>
  <si>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</si>
  <si>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</si>
  <si>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</si>
  <si>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</si>
  <si>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</si>
  <si>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</si>
  <si>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</si>
  <si>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</si>
  <si>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</si>
  <si>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</si>
  <si>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</si>
  <si>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</si>
  <si>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</si>
  <si>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</si>
  <si>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</si>
  <si>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</si>
  <si>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</si>
  <si>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</si>
  <si>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</si>
  <si>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</si>
  <si>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</si>
  <si>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</si>
  <si>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</si>
  <si>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</si>
  <si>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</si>
  <si>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</si>
  <si>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</si>
  <si>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</si>
  <si>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</si>
  <si>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</si>
  <si>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</si>
  <si>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</si>
  <si>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</si>
  <si>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</si>
  <si>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</si>
  <si>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</si>
  <si>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</si>
  <si>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</si>
  <si>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</si>
  <si>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</si>
  <si>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</si>
  <si>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</si>
  <si>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</si>
  <si>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</si>
  <si>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</si>
  <si>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</si>
  <si>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</si>
  <si>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</si>
  <si>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</si>
  <si>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</si>
  <si>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</si>
  <si>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</si>
  <si>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</si>
  <si>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</si>
  <si>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</si>
  <si>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</si>
  <si>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</si>
  <si>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</si>
  <si>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</si>
  <si>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</si>
  <si>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</si>
  <si>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</si>
  <si>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</si>
  <si>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</si>
  <si>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</si>
  <si>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</si>
  <si>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</si>
  <si>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</si>
  <si>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</si>
  <si>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</si>
  <si>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</si>
  <si>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</si>
  <si>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</si>
  <si>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</si>
  <si>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</si>
  <si>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</si>
  <si>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</si>
  <si>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</si>
  <si>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</si>
  <si>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</si>
  <si>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</si>
  <si>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</si>
  <si>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</si>
  <si>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</si>
  <si>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</si>
  <si>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</si>
  <si>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</si>
  <si>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</si>
  <si>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</si>
  <si>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</si>
  <si>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</si>
  <si>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</si>
  <si>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</si>
  <si>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</si>
  <si>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</si>
  <si>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</si>
  <si>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</si>
  <si>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</si>
  <si>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</si>
  <si>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</si>
  <si>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</si>
  <si>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</si>
  <si>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</si>
  <si>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</si>
  <si>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</si>
  <si>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</si>
  <si>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</si>
  <si>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</si>
  <si>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</si>
  <si>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</si>
  <si>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</si>
  <si>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</si>
  <si>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</si>
  <si>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</si>
  <si>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</si>
  <si>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</si>
  <si>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</si>
  <si>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</si>
  <si>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</si>
  <si>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</si>
  <si>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</si>
  <si>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</si>
  <si>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</si>
  <si>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</si>
  <si>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</si>
  <si>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</si>
  <si>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</si>
  <si>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</si>
  <si>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</si>
  <si>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</si>
  <si>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</si>
  <si>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</si>
  <si>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</si>
  <si>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</si>
  <si>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</si>
  <si>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</si>
  <si>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</si>
  <si>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</si>
  <si>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</si>
  <si>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</si>
  <si>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</si>
  <si>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</si>
  <si>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</si>
  <si>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</si>
  <si>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</si>
  <si>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</si>
  <si>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</si>
  <si>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</si>
  <si>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</si>
  <si>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</si>
  <si>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</si>
  <si>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</si>
  <si>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</si>
  <si>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</si>
  <si>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</si>
  <si>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</si>
  <si>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</si>
  <si>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</si>
  <si>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</si>
  <si>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</si>
  <si>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</si>
  <si>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</si>
  <si>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</si>
  <si>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</si>
  <si>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</si>
  <si>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</si>
  <si>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</si>
  <si>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</si>
  <si>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</si>
  <si>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</si>
  <si>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</si>
  <si>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</si>
  <si>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</si>
  <si>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</si>
  <si>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</si>
  <si>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</si>
  <si>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</si>
  <si>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</si>
  <si>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</si>
  <si>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</si>
  <si>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</si>
  <si>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</si>
  <si>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</si>
  <si>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</si>
  <si>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</si>
  <si>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</si>
  <si>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</si>
  <si>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</si>
  <si>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</si>
  <si>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</si>
  <si>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</si>
  <si>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</si>
  <si>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</si>
  <si>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</si>
  <si>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</si>
  <si>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</si>
  <si>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</si>
  <si>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</si>
  <si>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</si>
  <si>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</si>
  <si>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</si>
  <si>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</si>
  <si>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</si>
  <si>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</si>
  <si>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</si>
  <si>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</si>
  <si>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</si>
  <si>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</si>
  <si>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</si>
  <si>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</si>
  <si>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</si>
  <si>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</si>
  <si>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</si>
  <si>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</si>
  <si>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</si>
  <si>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</si>
  <si>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</si>
  <si>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</si>
  <si>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</si>
  <si>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</si>
  <si>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</si>
  <si>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</si>
  <si>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</si>
  <si>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</si>
  <si>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</si>
  <si>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</si>
  <si>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</si>
  <si>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</si>
  <si>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</si>
  <si>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</si>
  <si>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</si>
  <si>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</si>
  <si>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</si>
  <si>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</si>
  <si>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</si>
  <si>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</si>
  <si>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</si>
  <si>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</si>
  <si>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</si>
  <si>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</si>
  <si>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</si>
  <si>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</si>
  <si>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</si>
  <si>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</si>
  <si>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</si>
  <si>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</si>
  <si>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</si>
  <si>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</si>
  <si>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</si>
  <si>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</si>
  <si>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</si>
  <si>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</si>
  <si>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</si>
  <si>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</si>
  <si>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</si>
  <si>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</si>
  <si>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</si>
  <si>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</si>
  <si>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</si>
  <si>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</si>
  <si>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</si>
  <si>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</si>
  <si>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</si>
  <si>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</si>
  <si>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</si>
  <si>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</si>
  <si>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</si>
  <si>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</si>
  <si>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</si>
  <si>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</si>
  <si>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</si>
  <si>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</si>
  <si>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</si>
  <si>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</si>
  <si>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</si>
  <si>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</si>
  <si>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</si>
  <si>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</si>
  <si>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</si>
  <si>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</si>
  <si>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</si>
  <si>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</si>
  <si>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</si>
  <si>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</si>
  <si>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</si>
  <si>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</si>
  <si>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</si>
  <si>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</si>
  <si>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</si>
  <si>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</si>
  <si>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</si>
  <si>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</si>
  <si>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</si>
  <si>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</si>
  <si>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</si>
  <si>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</si>
  <si>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</si>
  <si>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</si>
  <si>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</si>
  <si>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</si>
  <si>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</si>
  <si>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</si>
  <si>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</si>
  <si>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</si>
  <si>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</si>
  <si>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</si>
  <si>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</si>
  <si>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</si>
  <si>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</si>
  <si>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</si>
  <si>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</si>
  <si>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</si>
  <si>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</si>
  <si>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</si>
  <si>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</si>
  <si>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</si>
  <si>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</si>
  <si>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</si>
  <si>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</si>
  <si>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</si>
  <si>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</si>
  <si>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</si>
  <si>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</si>
  <si>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</si>
  <si>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</si>
  <si>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</si>
  <si>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</si>
  <si>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</si>
  <si>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</si>
  <si>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</si>
  <si>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</si>
  <si>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</si>
  <si>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</si>
  <si>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</si>
  <si>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</si>
  <si>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</si>
  <si>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</si>
  <si>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</si>
  <si>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</si>
  <si>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</si>
  <si>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</si>
  <si>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</si>
  <si>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</si>
  <si>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</si>
  <si>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</si>
  <si>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</si>
  <si>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</si>
  <si>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</si>
  <si>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</si>
  <si>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</si>
  <si>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</si>
  <si>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</si>
  <si>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</si>
  <si>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</si>
  <si>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</si>
  <si>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</si>
  <si>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</si>
  <si>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</si>
  <si>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</si>
  <si>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</si>
  <si>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</si>
  <si>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</si>
  <si>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</si>
  <si>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</si>
  <si>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</si>
  <si>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</si>
  <si>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</si>
  <si>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</si>
  <si>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</si>
  <si>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</si>
  <si>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</si>
  <si>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</si>
  <si>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</si>
  <si>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</si>
  <si>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</si>
  <si>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</si>
  <si>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</si>
  <si>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</si>
  <si>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</si>
  <si>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</si>
  <si>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</si>
  <si>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</si>
  <si>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</si>
  <si>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</si>
  <si>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</si>
  <si>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</si>
  <si>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</si>
  <si>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</si>
  <si>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</si>
  <si>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</si>
  <si>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</si>
  <si>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</si>
  <si>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</si>
  <si>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</si>
  <si>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</si>
  <si>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</si>
  <si>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</si>
  <si>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</si>
  <si>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</si>
  <si>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</si>
  <si>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</si>
  <si>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</si>
  <si>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</si>
  <si>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</si>
  <si>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</si>
  <si>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</si>
  <si>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</si>
  <si>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</si>
  <si>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</si>
  <si>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</si>
  <si>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</si>
  <si>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</si>
  <si>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</si>
  <si>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</si>
  <si>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</si>
  <si>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</si>
  <si>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</si>
  <si>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</si>
  <si>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</si>
  <si>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</si>
  <si>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</si>
  <si>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</si>
  <si>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</si>
  <si>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</si>
  <si>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</si>
  <si>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</si>
  <si>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</si>
  <si>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</si>
  <si>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</si>
  <si>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</si>
  <si>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</si>
  <si>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</si>
  <si>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</si>
  <si>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</si>
  <si>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</si>
  <si>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</si>
  <si>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</si>
  <si>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</si>
  <si>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</si>
  <si>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</si>
  <si>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</si>
  <si>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</si>
  <si>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</si>
  <si>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</si>
  <si>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</si>
  <si>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</si>
  <si>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</si>
  <si>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</si>
  <si>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</si>
  <si>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</si>
  <si>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</si>
  <si>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</si>
  <si>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</si>
  <si>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</si>
  <si>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</si>
  <si>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</si>
  <si>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</si>
  <si>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</si>
  <si>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</si>
  <si>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</si>
  <si>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</si>
  <si>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</si>
  <si>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</si>
  <si>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</si>
  <si>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</si>
  <si>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</si>
  <si>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</si>
  <si>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</si>
  <si>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</si>
  <si>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</si>
  <si>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</si>
  <si>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</si>
  <si>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</si>
  <si>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</si>
  <si>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</si>
  <si>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</si>
  <si>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</si>
  <si>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</si>
  <si>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</si>
  <si>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</si>
  <si>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</si>
  <si>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</si>
  <si>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</si>
  <si>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</si>
  <si>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</si>
  <si>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</si>
  <si>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</si>
  <si>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</si>
  <si>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</si>
  <si>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</si>
  <si>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</si>
  <si>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</si>
  <si>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</si>
  <si>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</si>
  <si>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</si>
  <si>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</si>
  <si>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</si>
  <si>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</si>
  <si>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</si>
  <si>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</si>
  <si>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</si>
  <si>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</si>
  <si>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</si>
  <si>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</si>
  <si>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</si>
  <si>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</si>
  <si>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</si>
  <si>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</si>
  <si>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</si>
  <si>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</si>
  <si>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</si>
  <si>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</si>
  <si>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</si>
  <si>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</si>
  <si>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</si>
  <si>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</si>
  <si>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</si>
  <si>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</si>
  <si>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</si>
  <si>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</si>
  <si>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</si>
  <si>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</si>
  <si>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</si>
  <si>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</si>
  <si>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</si>
  <si>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</si>
  <si>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</si>
  <si>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</si>
  <si>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</si>
  <si>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</si>
  <si>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</si>
  <si>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</si>
  <si>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</si>
  <si>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</si>
  <si>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</si>
  <si>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</si>
  <si>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</si>
  <si>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</si>
  <si>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</si>
  <si>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</si>
  <si>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</si>
  <si>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</si>
  <si>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</si>
  <si>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</si>
  <si>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</si>
  <si>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</si>
  <si>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</si>
  <si>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</si>
  <si>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</si>
  <si>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</si>
  <si>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</si>
  <si>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</si>
  <si>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</si>
  <si>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</si>
  <si>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</si>
  <si>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</si>
  <si>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</si>
  <si>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</si>
  <si>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</si>
  <si>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</si>
  <si>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</si>
  <si>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</si>
  <si>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</si>
  <si>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</si>
  <si>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</si>
  <si>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</si>
  <si>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</si>
  <si>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</si>
  <si>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</si>
  <si>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</si>
  <si>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</si>
  <si>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</si>
  <si>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</si>
  <si>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</si>
  <si>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</si>
  <si>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</si>
  <si>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</si>
  <si>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</si>
  <si>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</si>
  <si>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</si>
  <si>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</si>
  <si>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</si>
  <si>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</si>
  <si>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</si>
  <si>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</si>
  <si>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</si>
  <si>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</si>
  <si>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</si>
  <si>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</si>
  <si>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</si>
  <si>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</si>
  <si>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</si>
  <si>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</si>
  <si>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</si>
  <si>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</si>
  <si>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</si>
  <si>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</si>
  <si>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</si>
  <si>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</si>
  <si>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</si>
  <si>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</si>
  <si>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</si>
  <si>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</si>
  <si>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</si>
  <si>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</si>
  <si>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</si>
  <si>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</si>
  <si>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</si>
  <si>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</si>
  <si>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</si>
  <si>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</si>
  <si>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</si>
  <si>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</si>
  <si>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</si>
  <si>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</si>
  <si>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</si>
  <si>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</si>
  <si>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</si>
  <si>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</si>
  <si>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</si>
  <si>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</si>
  <si>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</si>
  <si>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</si>
  <si>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</si>
  <si>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</si>
  <si>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</si>
  <si>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</si>
  <si>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</si>
  <si>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</si>
  <si>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</si>
  <si>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</si>
  <si>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</si>
  <si>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</si>
  <si>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</si>
  <si>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</si>
  <si>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</si>
  <si>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</si>
  <si>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</si>
  <si>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</si>
  <si>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</si>
  <si>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</si>
  <si>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</si>
  <si>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</si>
  <si>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</si>
  <si>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</si>
  <si>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</si>
  <si>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</si>
  <si>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</si>
  <si>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</si>
  <si>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</si>
  <si>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</si>
  <si>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</si>
  <si>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</si>
  <si>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</si>
  <si>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</si>
  <si>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</si>
  <si>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</si>
  <si>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</si>
  <si>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</si>
  <si>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</si>
  <si>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</si>
  <si>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</si>
  <si>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</si>
  <si>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</si>
  <si>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</si>
  <si>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</si>
  <si>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</si>
  <si>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</si>
  <si>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</si>
  <si>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</si>
  <si>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</si>
  <si>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</si>
  <si>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</si>
  <si>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</si>
  <si>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</si>
  <si>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</si>
  <si>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</si>
  <si>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</si>
  <si>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</si>
  <si>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</si>
  <si>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</si>
  <si>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</si>
  <si>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</si>
  <si>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</si>
  <si>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</si>
  <si>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</si>
  <si>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</si>
  <si>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</si>
  <si>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</si>
  <si>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</si>
  <si>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</si>
  <si>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</si>
  <si>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</si>
  <si>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</si>
  <si>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</si>
  <si>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</si>
  <si>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</si>
  <si>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</si>
  <si>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</si>
  <si>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</si>
  <si>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</si>
  <si>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</si>
  <si>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</si>
  <si>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</si>
  <si>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</si>
  <si>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</si>
  <si>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</si>
  <si>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</si>
  <si>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</si>
  <si>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</si>
  <si>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</si>
  <si>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</si>
  <si>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</si>
  <si>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</si>
  <si>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</si>
  <si>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</si>
  <si>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</si>
  <si>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</si>
  <si>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</si>
  <si>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</si>
  <si>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</si>
  <si>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</si>
  <si>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</si>
  <si>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</si>
  <si>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</si>
  <si>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</si>
  <si>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</si>
  <si>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</si>
  <si>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</si>
  <si>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</si>
  <si>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</si>
  <si>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</si>
  <si>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</si>
  <si>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</si>
  <si>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</si>
  <si>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</si>
  <si>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</si>
  <si>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</si>
  <si>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</si>
  <si>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</si>
  <si>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</si>
  <si>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</si>
  <si>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</si>
  <si>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</si>
  <si>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</si>
  <si>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</si>
  <si>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</si>
  <si>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</si>
  <si>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</si>
  <si>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</si>
  <si>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</si>
  <si>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</si>
  <si>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</si>
  <si>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</si>
  <si>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</si>
  <si>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</si>
  <si>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</si>
  <si>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</si>
  <si>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</si>
  <si>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</si>
  <si>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</si>
  <si>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</si>
  <si>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</si>
  <si>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</si>
  <si>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</si>
  <si>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</si>
  <si>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</si>
  <si>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</si>
  <si>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</si>
  <si>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</si>
  <si>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</si>
  <si>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</si>
  <si>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</si>
  <si>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</si>
  <si>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</si>
  <si>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</si>
  <si>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</si>
  <si>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</si>
  <si>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</si>
  <si>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</si>
  <si>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</si>
  <si>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</si>
  <si>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</si>
  <si>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</si>
  <si>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</si>
  <si>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</si>
  <si>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</si>
  <si>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</si>
  <si>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</si>
  <si>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</si>
  <si>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</si>
  <si>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</si>
  <si>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</si>
  <si>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</si>
  <si>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</si>
  <si>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</si>
  <si>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</si>
  <si>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</si>
  <si>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</si>
  <si>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</si>
  <si>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</si>
  <si>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</si>
  <si>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</si>
  <si>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</si>
  <si>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</si>
  <si>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</si>
  <si>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</si>
  <si>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</si>
  <si>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</si>
  <si>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</si>
  <si>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</si>
  <si>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</si>
  <si>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</si>
  <si>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</si>
  <si>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</si>
  <si>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</si>
  <si>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</si>
  <si>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</si>
  <si>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</si>
  <si>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</si>
  <si>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</si>
  <si>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</si>
  <si>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</si>
  <si>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</si>
  <si>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</si>
  <si>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</si>
  <si>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</si>
  <si>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</si>
  <si>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</si>
  <si>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</si>
  <si>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</si>
  <si>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</si>
  <si>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</si>
  <si>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</si>
  <si>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</si>
  <si>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</si>
  <si>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</si>
  <si>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</si>
  <si>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</si>
  <si>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</si>
  <si>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</si>
  <si>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</si>
  <si>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</si>
  <si>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</si>
  <si>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</si>
  <si>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</si>
  <si>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</si>
  <si>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</si>
  <si>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</si>
  <si>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</si>
  <si>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</si>
  <si>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</si>
  <si>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</si>
  <si>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</si>
  <si>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</si>
  <si>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</si>
  <si>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</si>
  <si>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</si>
  <si>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</si>
  <si>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</si>
  <si>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</si>
  <si>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</si>
  <si>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</si>
  <si>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</si>
  <si>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</si>
  <si>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</si>
  <si>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</si>
  <si>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</si>
  <si>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</si>
  <si>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</si>
  <si>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</si>
  <si>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</si>
  <si>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</si>
  <si>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</si>
  <si>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</si>
  <si>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</si>
  <si>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</si>
  <si>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</si>
  <si>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</si>
  <si>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</si>
  <si>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</si>
  <si>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</si>
  <si>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</si>
  <si>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</si>
  <si>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</si>
  <si>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</si>
  <si>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</si>
  <si>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</si>
  <si>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</si>
  <si>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</si>
  <si>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</si>
  <si>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</si>
  <si>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</si>
  <si>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</si>
  <si>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</si>
  <si>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</si>
  <si>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</si>
  <si>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</si>
  <si>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</si>
  <si>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</si>
  <si>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</si>
  <si>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</si>
  <si>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</si>
  <si>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</si>
  <si>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</si>
  <si>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</si>
  <si>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</si>
  <si>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</si>
  <si>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</si>
  <si>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</si>
  <si>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</si>
  <si>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</si>
  <si>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</si>
  <si>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</si>
  <si>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</si>
  <si>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</si>
  <si>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</si>
  <si>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</si>
  <si>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</si>
  <si>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</si>
  <si>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</si>
  <si>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</si>
  <si>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</si>
  <si>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</si>
  <si>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</si>
  <si>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</si>
  <si>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</si>
  <si>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</si>
  <si>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</si>
  <si>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</si>
  <si>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</si>
  <si>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</si>
  <si>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</si>
  <si>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</si>
  <si>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</si>
  <si>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</si>
  <si>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</si>
  <si>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</si>
  <si>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</si>
  <si>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</si>
  <si>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</si>
  <si>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</si>
  <si>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</si>
  <si>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</si>
  <si>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</si>
  <si>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</si>
  <si>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</si>
  <si>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</si>
  <si>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</si>
  <si>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</si>
  <si>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</si>
  <si>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</si>
  <si>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</si>
  <si>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</si>
  <si>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</si>
  <si>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</si>
  <si>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</si>
  <si>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</si>
  <si>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</si>
  <si>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</si>
  <si>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</si>
  <si>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</si>
  <si>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</si>
  <si>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</si>
  <si>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</si>
  <si>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</si>
  <si>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</si>
  <si>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</si>
  <si>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</si>
  <si>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</si>
  <si>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</si>
  <si>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</si>
  <si>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</si>
  <si>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</si>
  <si>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</si>
  <si>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</si>
  <si>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</si>
  <si>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</si>
  <si>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</si>
  <si>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</si>
  <si>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</si>
  <si>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</si>
  <si>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</si>
  <si>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</si>
  <si>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</si>
  <si>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</si>
  <si>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</si>
  <si>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</si>
  <si>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</si>
  <si>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</si>
  <si>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</si>
  <si>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</si>
  <si>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</si>
  <si>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</si>
  <si>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</si>
  <si>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</si>
  <si>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</si>
  <si>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</si>
  <si>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</si>
  <si>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</si>
  <si>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</si>
  <si>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</si>
  <si>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</si>
  <si>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</si>
  <si>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</si>
  <si>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</si>
  <si>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</si>
  <si>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</si>
  <si>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</si>
  <si>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</si>
  <si>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</si>
  <si>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</si>
  <si>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</si>
  <si>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</si>
  <si>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</si>
  <si>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</si>
  <si>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</si>
  <si>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</si>
  <si>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</si>
  <si>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</si>
  <si>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</si>
  <si>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</si>
  <si>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</si>
  <si>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</si>
  <si>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</si>
  <si>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</si>
  <si>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</si>
  <si>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</si>
  <si>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</si>
  <si>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</si>
  <si>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</si>
  <si>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</si>
  <si>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</si>
  <si>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</si>
  <si>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</si>
  <si>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</si>
  <si>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</si>
  <si>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</si>
  <si>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</si>
  <si>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</si>
  <si>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</si>
  <si>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</si>
  <si>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</si>
  <si>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</si>
  <si>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</si>
  <si>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</si>
  <si>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</si>
  <si>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</si>
  <si>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</si>
  <si>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</si>
  <si>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</si>
  <si>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</si>
  <si>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</si>
  <si>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</si>
  <si>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</si>
  <si>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</si>
  <si>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</si>
  <si>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</si>
  <si>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</si>
  <si>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</si>
  <si>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</si>
  <si>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</si>
  <si>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</si>
  <si>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</si>
  <si>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</si>
  <si>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</si>
  <si>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</si>
  <si>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</si>
  <si>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</si>
  <si>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</si>
  <si>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</si>
  <si>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</si>
  <si>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</si>
  <si>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</si>
  <si>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</si>
  <si>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</si>
  <si>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</si>
  <si>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</si>
  <si>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</si>
  <si>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</si>
  <si>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</si>
  <si>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</si>
  <si>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</si>
  <si>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</si>
  <si>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</si>
  <si>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</si>
  <si>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</si>
  <si>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</si>
  <si>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</si>
  <si>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</si>
  <si>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</si>
  <si>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</si>
  <si>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</si>
  <si>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</si>
  <si>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</si>
  <si>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</si>
  <si>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</si>
  <si>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</si>
  <si>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</si>
  <si>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</si>
  <si>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</si>
  <si>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</si>
  <si>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</si>
  <si>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</si>
  <si>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</si>
  <si>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</si>
  <si>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</si>
  <si>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</si>
  <si>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</si>
  <si>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</si>
  <si>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</si>
  <si>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</si>
  <si>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</si>
  <si>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</si>
  <si>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</si>
  <si>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</si>
  <si>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</si>
  <si>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</si>
  <si>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</si>
  <si>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</si>
  <si>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</si>
  <si>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</si>
  <si>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</si>
  <si>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</si>
  <si>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</si>
  <si>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</si>
  <si>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</si>
  <si>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</si>
  <si>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</si>
  <si>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</si>
  <si>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</si>
  <si>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</si>
  <si>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</si>
  <si>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</si>
  <si>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</si>
  <si>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</si>
  <si>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</si>
  <si>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</si>
  <si>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</si>
  <si>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</si>
  <si>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</si>
  <si>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</si>
  <si>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</si>
  <si>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</si>
  <si>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</si>
  <si>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</si>
  <si>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</si>
  <si>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</si>
  <si>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</si>
  <si>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</si>
  <si>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</si>
  <si>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</si>
  <si>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</si>
  <si>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</si>
  <si>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</si>
  <si>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</si>
  <si>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</si>
  <si>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</si>
  <si>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</si>
  <si>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</si>
  <si>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</si>
  <si>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</si>
  <si>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</si>
  <si>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</si>
  <si>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</si>
  <si>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</si>
  <si>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</si>
  <si>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</si>
  <si>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</si>
  <si>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</si>
  <si>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</si>
  <si>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</si>
  <si>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</si>
  <si>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</si>
  <si>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</si>
  <si>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</si>
  <si>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</si>
  <si>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</si>
  <si>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</si>
  <si>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</si>
  <si>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</si>
  <si>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</si>
  <si>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</si>
  <si>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</si>
  <si>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</si>
  <si>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</si>
  <si>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</si>
  <si>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</si>
  <si>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</si>
  <si>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</si>
  <si>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</si>
  <si>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</si>
  <si>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</si>
  <si>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</si>
  <si>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</si>
  <si>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</si>
  <si>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</si>
  <si>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</si>
  <si>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</si>
  <si>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</si>
  <si>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</si>
  <si>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</si>
  <si>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</si>
  <si>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</si>
  <si>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</si>
  <si>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</si>
  <si>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</si>
  <si>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</si>
  <si>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</si>
  <si>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</si>
  <si>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</si>
  <si>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</si>
  <si>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</si>
  <si>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</si>
  <si>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</si>
  <si>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</si>
  <si>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</si>
  <si>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</si>
  <si>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</si>
  <si>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</si>
  <si>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</si>
  <si>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</si>
  <si>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</si>
  <si>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</si>
  <si>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</si>
  <si>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</si>
  <si>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</si>
  <si>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</si>
  <si>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</si>
  <si>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</si>
  <si>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</si>
  <si>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</si>
  <si>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</si>
  <si>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</si>
  <si>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</si>
  <si>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</si>
  <si>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</si>
  <si>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</si>
  <si>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</si>
  <si>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</si>
  <si>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</si>
  <si>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</si>
  <si>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</si>
  <si>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</si>
  <si>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</si>
  <si>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</si>
  <si>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</si>
  <si>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</si>
  <si>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</si>
  <si>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</si>
  <si>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</si>
  <si>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</si>
  <si>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</si>
  <si>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</si>
  <si>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</si>
  <si>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</si>
  <si>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</si>
  <si>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</si>
  <si>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</si>
  <si>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</si>
  <si>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</si>
  <si>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</si>
  <si>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</si>
  <si>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</si>
  <si>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</si>
  <si>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</si>
  <si>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</si>
  <si>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</si>
  <si>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</si>
  <si>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</si>
  <si>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</si>
  <si>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</si>
  <si>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</si>
  <si>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</si>
  <si>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</si>
  <si>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</si>
  <si>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</si>
  <si>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</si>
  <si>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</si>
  <si>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</si>
  <si>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</si>
  <si>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</si>
  <si>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</si>
  <si>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</si>
  <si>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</si>
  <si>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</si>
  <si>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</si>
  <si>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</si>
  <si>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</si>
  <si>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</si>
  <si>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</si>
  <si>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</si>
  <si>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</si>
  <si>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</si>
  <si>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</si>
  <si>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</si>
  <si>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</si>
  <si>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</si>
  <si>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</si>
  <si>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</si>
  <si>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</si>
  <si>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</si>
  <si>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</si>
  <si>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</si>
  <si>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</si>
  <si>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</si>
  <si>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</si>
  <si>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</si>
  <si>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</si>
  <si>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</si>
  <si>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</si>
  <si>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</si>
  <si>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</si>
  <si>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</si>
  <si>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</si>
  <si>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</si>
  <si>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</si>
  <si>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</si>
  <si>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</si>
  <si>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</si>
  <si>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</si>
  <si>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</si>
  <si>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</si>
  <si>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</si>
  <si>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</si>
  <si>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</si>
  <si>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</si>
  <si>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</si>
  <si>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</si>
  <si>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</si>
  <si>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</si>
  <si>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</si>
  <si>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</si>
  <si>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</si>
  <si>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</si>
  <si>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</si>
  <si>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</si>
  <si>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</si>
  <si>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</si>
  <si>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</si>
  <si>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</si>
  <si>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</si>
  <si>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</si>
  <si>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</si>
  <si>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</si>
  <si>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</si>
  <si>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</si>
  <si>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</si>
  <si>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</si>
  <si>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</si>
  <si>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</si>
  <si>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</si>
  <si>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</si>
  <si>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</si>
  <si>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</si>
  <si>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</si>
  <si>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</si>
  <si>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</si>
  <si>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</si>
  <si>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</si>
  <si>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</si>
  <si>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</si>
  <si>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</si>
  <si>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</si>
  <si>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</si>
  <si>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</si>
  <si>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</si>
  <si>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</si>
  <si>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</si>
  <si>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</si>
  <si>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</si>
  <si>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</si>
  <si>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</si>
  <si>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</si>
  <si>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</si>
  <si>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</si>
  <si>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</si>
  <si>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</si>
  <si>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</si>
  <si>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</si>
  <si>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</si>
  <si>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</si>
  <si>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</si>
  <si>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</si>
  <si>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</si>
  <si>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</si>
  <si>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</si>
  <si>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</si>
  <si>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</si>
  <si>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</si>
  <si>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</si>
  <si>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</si>
  <si>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</si>
  <si>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</si>
  <si>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</si>
  <si>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</si>
  <si>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</si>
  <si>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</si>
  <si>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</si>
  <si>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</si>
  <si>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</si>
  <si>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</si>
  <si>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</si>
  <si>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</si>
  <si>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</si>
  <si>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</si>
  <si>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</si>
  <si>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</si>
  <si>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</si>
  <si>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</si>
  <si>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</si>
  <si>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</si>
  <si>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</si>
  <si>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</si>
  <si>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</si>
  <si>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</si>
  <si>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</si>
  <si>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</si>
  <si>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</si>
  <si>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</si>
  <si>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</si>
  <si>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</si>
  <si>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</si>
  <si>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</si>
  <si>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</si>
  <si>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</si>
  <si>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</si>
  <si>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</si>
  <si>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</si>
  <si>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</si>
  <si>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</si>
  <si>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</si>
  <si>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</si>
  <si>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</si>
  <si>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</si>
  <si>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</si>
  <si>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</si>
  <si>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</si>
  <si>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</si>
  <si>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</si>
  <si>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</si>
  <si>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</si>
  <si>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</si>
  <si>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</si>
  <si>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</si>
  <si>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</si>
  <si>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</si>
  <si>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</si>
  <si>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</si>
  <si>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</si>
  <si>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</si>
  <si>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</si>
  <si>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</si>
  <si>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</si>
  <si>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</si>
  <si>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</si>
  <si>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</si>
  <si>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</si>
  <si>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</si>
  <si>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</si>
  <si>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</si>
  <si>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</si>
  <si>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</si>
  <si>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</si>
  <si>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</si>
  <si>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</si>
  <si>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</si>
  <si>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</si>
  <si>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</si>
  <si>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</si>
  <si>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</si>
  <si>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</si>
  <si>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</si>
  <si>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</si>
  <si>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</si>
  <si>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</si>
  <si>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</si>
  <si>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</si>
  <si>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</si>
  <si>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</si>
  <si>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</si>
  <si>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</si>
  <si>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</si>
  <si>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</si>
  <si>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</si>
  <si>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</si>
  <si>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</si>
  <si>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</si>
  <si>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</si>
  <si>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</si>
  <si>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</si>
  <si>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</si>
  <si>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</si>
  <si>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</si>
  <si>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</si>
  <si>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</si>
  <si>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</si>
  <si>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</si>
  <si>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</si>
  <si>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</si>
  <si>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</si>
  <si>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</si>
  <si>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</si>
  <si>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</si>
  <si>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</si>
  <si>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</si>
  <si>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</si>
  <si>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</si>
  <si>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</si>
  <si>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</si>
  <si>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</si>
  <si>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</si>
  <si>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</si>
  <si>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</si>
  <si>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</si>
  <si>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</si>
  <si>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</si>
  <si>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</si>
  <si>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</si>
  <si>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</si>
  <si>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</si>
  <si>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</si>
  <si>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</si>
  <si>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</si>
  <si>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</si>
  <si>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</si>
  <si>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</si>
  <si>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</si>
  <si>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</si>
  <si>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</si>
  <si>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</si>
  <si>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</si>
  <si>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</si>
  <si>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</si>
  <si>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</si>
  <si>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</si>
  <si>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</si>
  <si>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</si>
  <si>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</si>
  <si>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</si>
  <si>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</si>
  <si>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</si>
  <si>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</si>
  <si>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</si>
  <si>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</si>
  <si>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</si>
  <si>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</si>
  <si>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</si>
  <si>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</si>
  <si>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</si>
  <si>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</si>
  <si>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</si>
  <si>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</si>
  <si>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</si>
  <si>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</si>
  <si>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</si>
  <si>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</si>
  <si>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</si>
  <si>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</si>
  <si>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</si>
  <si>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</si>
  <si>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</si>
  <si>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</si>
  <si>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</si>
  <si>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</si>
  <si>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</si>
  <si>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</si>
  <si>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</si>
  <si>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</si>
  <si>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</si>
  <si>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</si>
  <si>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</si>
  <si>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</si>
  <si>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</si>
  <si>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</si>
  <si>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</si>
  <si>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</si>
  <si>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</si>
  <si>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</si>
  <si>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</si>
  <si>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</si>
  <si>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</si>
  <si>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</si>
  <si>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</si>
  <si>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</si>
  <si>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</si>
  <si>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</si>
  <si>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</si>
  <si>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</si>
  <si>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</si>
  <si>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</si>
  <si>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</si>
  <si>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</si>
  <si>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</si>
  <si>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</si>
  <si>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</si>
  <si>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</si>
  <si>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</si>
  <si>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</si>
  <si>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</si>
  <si>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</si>
  <si>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</si>
  <si>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</si>
  <si>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</si>
  <si>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</si>
  <si>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</si>
  <si>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</si>
  <si>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</si>
  <si>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</si>
  <si>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</si>
  <si>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</si>
  <si>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</si>
  <si>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</si>
  <si>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</si>
  <si>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</si>
  <si>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</si>
  <si>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</si>
  <si>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</si>
  <si>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</si>
  <si>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</si>
  <si>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</si>
  <si>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</si>
  <si>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</si>
  <si>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</si>
  <si>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</si>
  <si>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</si>
  <si>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</si>
  <si>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</si>
  <si>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</si>
  <si>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</si>
  <si>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</si>
  <si>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</si>
  <si>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</si>
  <si>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</si>
  <si>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</si>
  <si>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</si>
  <si>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</si>
  <si>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</si>
  <si>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</si>
  <si>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</si>
  <si>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</si>
  <si>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</si>
  <si>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</si>
  <si>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</si>
  <si>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</si>
  <si>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</si>
  <si>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</si>
  <si>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</si>
  <si>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</si>
  <si>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</si>
  <si>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</si>
  <si>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</si>
  <si>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</si>
  <si>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</si>
  <si>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</si>
  <si>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</si>
  <si>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</si>
  <si>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</si>
  <si>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</si>
  <si>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</si>
  <si>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</si>
  <si>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</si>
  <si>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</si>
  <si>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</si>
  <si>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</si>
  <si>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</si>
  <si>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</si>
  <si>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</si>
  <si>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</si>
  <si>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</si>
  <si>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</si>
  <si>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</si>
  <si>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</si>
  <si>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</si>
  <si>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</si>
  <si>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</si>
  <si>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</si>
  <si>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</si>
  <si>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</si>
  <si>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</si>
  <si>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</si>
  <si>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</si>
  <si>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</si>
  <si>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</si>
  <si>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</si>
  <si>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</si>
  <si>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</si>
  <si>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</si>
  <si>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</si>
  <si>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</si>
  <si>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</si>
  <si>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</si>
  <si>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</si>
  <si>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</si>
  <si>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</si>
  <si>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</si>
  <si>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</si>
  <si>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</si>
  <si>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</si>
  <si>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</si>
  <si>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</si>
  <si>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</si>
  <si>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</si>
  <si>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</si>
  <si>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</si>
  <si>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</si>
  <si>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</si>
  <si>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</si>
  <si>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</si>
  <si>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</si>
  <si>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</si>
  <si>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</si>
  <si>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</si>
  <si>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</si>
  <si>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</si>
  <si>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</si>
  <si>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</si>
  <si>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</si>
  <si>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</si>
  <si>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</si>
  <si>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</si>
  <si>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</si>
  <si>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</si>
  <si>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</si>
  <si>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</si>
  <si>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</si>
  <si>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</si>
  <si>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</si>
  <si>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</si>
  <si>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</si>
  <si>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</si>
  <si>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</si>
  <si>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</si>
  <si>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</si>
  <si>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</si>
  <si>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</si>
  <si>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</si>
  <si>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</si>
  <si>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</si>
  <si>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</si>
  <si>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</si>
  <si>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</si>
  <si>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</si>
  <si>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</si>
  <si>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</si>
  <si>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</si>
  <si>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</si>
  <si>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</si>
  <si>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</si>
  <si>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</si>
  <si>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</si>
  <si>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</si>
  <si>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</si>
  <si>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</si>
  <si>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</si>
  <si>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</si>
  <si>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</si>
  <si>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</si>
  <si>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</si>
  <si>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</si>
  <si>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</si>
  <si>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</si>
  <si>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</si>
  <si>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</si>
  <si>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</si>
  <si>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</si>
  <si>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</si>
  <si>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</si>
  <si>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</si>
  <si>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</si>
  <si>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</si>
  <si>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</si>
  <si>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</si>
  <si>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</si>
  <si>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</si>
  <si>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</si>
  <si>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</si>
  <si>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</si>
  <si>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</si>
  <si>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</si>
  <si>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</si>
  <si>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</si>
  <si>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</si>
  <si>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</si>
  <si>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</si>
  <si>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</si>
  <si>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</si>
  <si>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</si>
  <si>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</si>
  <si>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</si>
  <si>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</si>
  <si>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</si>
  <si>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</si>
  <si>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</si>
  <si>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</si>
  <si>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</si>
  <si>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</si>
  <si>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</si>
  <si>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</si>
  <si>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</si>
  <si>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</si>
  <si>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</si>
  <si>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</si>
  <si>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</si>
  <si>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</si>
  <si>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</si>
  <si>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</si>
  <si>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</si>
  <si>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</si>
  <si>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</si>
  <si>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</si>
  <si>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</si>
  <si>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</si>
  <si>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</si>
  <si>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</si>
  <si>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</si>
  <si>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</si>
  <si>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</si>
  <si>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</si>
  <si>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</si>
  <si>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</si>
  <si>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</si>
  <si>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</si>
  <si>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</si>
  <si>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</si>
  <si>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</si>
  <si>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</si>
  <si>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</si>
  <si>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</si>
  <si>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</si>
  <si>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</si>
  <si>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</si>
  <si>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</si>
  <si>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</si>
  <si>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</si>
  <si>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</si>
  <si>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</si>
  <si>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</si>
  <si>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</si>
  <si>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</si>
  <si>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</si>
  <si>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</si>
  <si>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</si>
  <si>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</si>
  <si>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</si>
  <si>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</si>
  <si>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</si>
  <si>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</si>
  <si>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</si>
  <si>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</si>
  <si>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</si>
  <si>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</si>
  <si>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</si>
  <si>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</si>
  <si>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</si>
  <si>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</si>
  <si>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</si>
  <si>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</si>
  <si>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</si>
  <si>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</si>
  <si>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</si>
  <si>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</si>
  <si>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</si>
  <si>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</si>
  <si>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</si>
  <si>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</si>
  <si>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</si>
  <si>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</si>
  <si>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</si>
  <si>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</si>
  <si>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</si>
  <si>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</si>
  <si>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</si>
  <si>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</si>
  <si>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</si>
  <si>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</si>
  <si>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</si>
  <si>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</si>
  <si>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</si>
  <si>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</si>
  <si>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</si>
  <si>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</si>
  <si>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</si>
  <si>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</si>
  <si>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</si>
  <si>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</si>
  <si>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</si>
  <si>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</si>
  <si>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</si>
  <si>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</si>
  <si>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</si>
  <si>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</si>
  <si>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</si>
  <si>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</si>
  <si>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</si>
  <si>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</si>
  <si>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</si>
  <si>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</si>
  <si>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</si>
  <si>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</si>
  <si>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</si>
  <si>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</si>
  <si>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</si>
  <si>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</si>
  <si>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</si>
  <si>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</si>
  <si>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</si>
  <si>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</si>
  <si>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</si>
  <si>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</si>
  <si>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</si>
  <si>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</si>
  <si>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</si>
  <si>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</si>
  <si>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</si>
  <si>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</si>
  <si>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</si>
  <si>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</si>
  <si>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</si>
  <si>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</si>
  <si>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</si>
  <si>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</si>
  <si>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</si>
  <si>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</si>
  <si>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</si>
  <si>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</si>
  <si>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</si>
  <si>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</si>
  <si>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</si>
  <si>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</si>
  <si>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</si>
  <si>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</si>
  <si>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</si>
  <si>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</si>
  <si>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</si>
  <si>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</si>
  <si>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</si>
  <si>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</si>
  <si>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</si>
  <si>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</si>
  <si>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</si>
  <si>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</si>
  <si>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</si>
  <si>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</si>
  <si>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</si>
  <si>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</si>
  <si>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</si>
  <si>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</si>
  <si>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</si>
  <si>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</si>
  <si>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</si>
  <si>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</si>
  <si>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</si>
  <si>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</si>
  <si>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</si>
  <si>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</si>
  <si>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</si>
  <si>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</si>
  <si>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</si>
  <si>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</si>
  <si>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</si>
  <si>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</si>
  <si>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</si>
  <si>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</si>
  <si>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</si>
  <si>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</si>
  <si>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</si>
  <si>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</si>
  <si>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</si>
  <si>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</si>
  <si>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</si>
  <si>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</si>
  <si>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</si>
  <si>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</si>
  <si>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</si>
  <si>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</si>
  <si>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</si>
  <si>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</si>
  <si>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</si>
  <si>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</si>
  <si>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</si>
  <si>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</si>
  <si>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</si>
  <si>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</si>
  <si>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</si>
  <si>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</si>
  <si>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</si>
  <si>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</si>
  <si>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</si>
  <si>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</si>
  <si>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</si>
  <si>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</si>
  <si>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</si>
  <si>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</si>
  <si>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</si>
  <si>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</si>
  <si>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</si>
  <si>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</si>
  <si>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</si>
  <si>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</si>
  <si>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</si>
  <si>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</si>
  <si>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</si>
  <si>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</si>
  <si>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</si>
  <si>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</si>
  <si>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</si>
  <si>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</si>
  <si>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</si>
  <si>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</si>
  <si>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</si>
  <si>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</si>
  <si>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</si>
  <si>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</si>
  <si>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</si>
  <si>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</si>
  <si>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</si>
  <si>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</si>
  <si>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</si>
  <si>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</si>
  <si>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</si>
  <si>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</si>
  <si>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</si>
  <si>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</si>
  <si>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</si>
  <si>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</si>
  <si>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</si>
  <si>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</si>
  <si>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</si>
  <si>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</si>
  <si>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</si>
  <si>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</si>
  <si>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</si>
  <si>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</si>
  <si>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</si>
  <si>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</si>
  <si>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</si>
  <si>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</si>
  <si>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</si>
  <si>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</si>
  <si>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</si>
  <si>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</si>
  <si>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</si>
  <si>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</si>
  <si>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</si>
  <si>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</si>
  <si>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</si>
  <si>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</si>
  <si>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</si>
  <si>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</si>
  <si>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</si>
  <si>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</si>
  <si>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</si>
  <si>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</si>
  <si>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</si>
  <si>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</si>
  <si>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</si>
  <si>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</si>
  <si>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</si>
  <si>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</si>
  <si>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</si>
  <si>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</si>
  <si>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</si>
  <si>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</si>
  <si>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</si>
  <si>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</si>
  <si>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</si>
  <si>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</si>
  <si>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</si>
  <si>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</si>
  <si>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</si>
  <si>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</si>
  <si>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</si>
  <si>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</si>
  <si>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</si>
  <si>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</si>
  <si>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</si>
  <si>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</si>
  <si>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</si>
  <si>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</si>
  <si>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</si>
  <si>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</si>
  <si>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</si>
  <si>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</si>
  <si>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</si>
  <si>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</si>
  <si>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</si>
  <si>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</si>
  <si>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</si>
  <si>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</si>
  <si>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</si>
  <si>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</si>
  <si>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</si>
  <si>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</si>
  <si>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</si>
  <si>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</si>
  <si>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</si>
  <si>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</si>
  <si>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</si>
  <si>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</si>
  <si>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</si>
  <si>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</si>
  <si>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</si>
  <si>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</si>
  <si>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</si>
  <si>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</si>
  <si>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</si>
  <si>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</si>
  <si>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</si>
  <si>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</si>
  <si>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</si>
  <si>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</si>
  <si>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</si>
  <si>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</si>
  <si>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</si>
  <si>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</si>
  <si>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</si>
  <si>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</si>
  <si>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</si>
  <si>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</si>
  <si>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</si>
  <si>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</si>
  <si>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</si>
  <si>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</si>
  <si>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</si>
  <si>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</si>
  <si>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</si>
  <si>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</si>
  <si>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</si>
  <si>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</si>
  <si>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</si>
  <si>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</si>
  <si>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</si>
  <si>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</si>
  <si>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</si>
  <si>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</si>
  <si>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</si>
  <si>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</si>
  <si>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</si>
  <si>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</si>
  <si>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</si>
  <si>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</si>
  <si>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</si>
  <si>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</si>
  <si>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</si>
  <si>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</si>
  <si>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</si>
  <si>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</si>
  <si>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</si>
  <si>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</si>
  <si>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</si>
  <si>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</si>
  <si>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</si>
  <si>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</si>
  <si>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</si>
  <si>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</si>
  <si>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</si>
  <si>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</si>
  <si>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</si>
  <si>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</si>
  <si>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</si>
  <si>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</si>
  <si>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</si>
  <si>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</si>
  <si>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</si>
  <si>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</si>
  <si>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</si>
  <si>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</si>
  <si>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</si>
  <si>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</si>
  <si>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</si>
  <si>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</si>
  <si>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</si>
  <si>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</si>
  <si>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</si>
  <si>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</si>
  <si>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</si>
  <si>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</si>
  <si>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</si>
  <si>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</si>
  <si>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</si>
  <si>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</si>
  <si>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</si>
  <si>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</si>
  <si>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</si>
  <si>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</si>
  <si>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</si>
  <si>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</si>
  <si>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</si>
  <si>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</si>
  <si>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</si>
  <si>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</si>
  <si>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</si>
  <si>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</si>
  <si>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</si>
  <si>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</si>
  <si>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</si>
  <si>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</si>
  <si>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</si>
  <si>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</si>
  <si>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</si>
  <si>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</si>
  <si>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</si>
  <si>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</si>
  <si>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</si>
  <si>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</si>
  <si>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</si>
  <si>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</si>
  <si>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</si>
  <si>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</si>
  <si>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</si>
  <si>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</si>
  <si>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</si>
  <si>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</si>
  <si>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</si>
  <si>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</si>
  <si>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</si>
  <si>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</si>
  <si>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</si>
  <si>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</si>
  <si>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</si>
  <si>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</si>
  <si>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</si>
  <si>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</si>
  <si>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</si>
  <si>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</si>
  <si>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</si>
  <si>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</si>
  <si>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</si>
  <si>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</si>
  <si>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</si>
  <si>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</si>
  <si>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</si>
  <si>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</si>
  <si>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</si>
  <si>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</si>
  <si>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</si>
  <si>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</si>
  <si>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</si>
  <si>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</si>
  <si>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</si>
  <si>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</si>
  <si>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</si>
  <si>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</si>
  <si>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</si>
  <si>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</si>
  <si>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</si>
  <si>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</si>
  <si>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</si>
  <si>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</si>
  <si>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</si>
  <si>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</si>
  <si>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</si>
  <si>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</si>
  <si>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</si>
  <si>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</si>
  <si>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</si>
  <si>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</si>
  <si>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</si>
  <si>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</si>
  <si>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</si>
  <si>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</si>
  <si>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</si>
  <si>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</si>
  <si>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</si>
  <si>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</si>
  <si>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</si>
  <si>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</si>
  <si>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</si>
  <si>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</si>
  <si>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</si>
  <si>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</si>
  <si>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</si>
  <si>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</si>
  <si>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</si>
  <si>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</si>
  <si>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</si>
  <si>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</si>
  <si>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</si>
  <si>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</si>
  <si>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</si>
  <si>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</si>
  <si>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</si>
  <si>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</si>
  <si>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</si>
  <si>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</si>
  <si>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</si>
  <si>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</si>
  <si>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</si>
  <si>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</si>
  <si>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</si>
  <si>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</si>
  <si>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</si>
  <si>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</si>
  <si>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</si>
  <si>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</si>
  <si>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</si>
  <si>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</si>
  <si>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</si>
  <si>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</si>
  <si>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</si>
  <si>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</si>
  <si>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</si>
  <si>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</si>
  <si>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</si>
  <si>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</si>
  <si>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</si>
  <si>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</si>
  <si>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</si>
  <si>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</si>
  <si>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</si>
  <si>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</si>
  <si>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</si>
  <si>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</si>
  <si>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</si>
  <si>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</si>
  <si>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</si>
  <si>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</si>
  <si>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</si>
  <si>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</si>
  <si>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</si>
  <si>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</si>
  <si>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</si>
  <si>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</si>
  <si>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</si>
  <si>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</si>
  <si>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</si>
  <si>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</si>
  <si>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</si>
  <si>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</si>
  <si>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</si>
  <si>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</si>
  <si>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</si>
  <si>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</si>
  <si>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</si>
  <si>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</si>
  <si>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</si>
  <si>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</si>
  <si>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</si>
  <si>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</si>
  <si>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</si>
  <si>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</si>
  <si>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</si>
  <si>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</si>
  <si>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</si>
  <si>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</si>
  <si>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</si>
  <si>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</si>
  <si>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</si>
  <si>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</si>
  <si>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</si>
  <si>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</si>
  <si>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</si>
  <si>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</si>
  <si>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</si>
  <si>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</si>
  <si>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</si>
  <si>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</si>
  <si>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</si>
  <si>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</si>
  <si>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</si>
  <si>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</si>
  <si>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</si>
  <si>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</si>
  <si>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</si>
  <si>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</si>
  <si>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</si>
  <si>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</si>
  <si>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</si>
  <si>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</si>
  <si>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</si>
  <si>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</si>
  <si>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</si>
  <si>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</si>
  <si>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</si>
  <si>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</si>
  <si>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</si>
  <si>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</si>
  <si>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</si>
  <si>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</si>
  <si>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</si>
  <si>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</si>
  <si>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</si>
  <si>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</si>
  <si>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</si>
  <si>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</si>
  <si>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</si>
  <si>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</si>
  <si>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</si>
  <si>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</si>
  <si>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</si>
  <si>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</si>
  <si>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</si>
  <si>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</si>
  <si>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</si>
  <si>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</si>
  <si>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</si>
  <si>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</si>
  <si>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</si>
  <si>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</si>
  <si>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</si>
  <si>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</si>
  <si>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</si>
  <si>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</si>
  <si>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</si>
  <si>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</si>
  <si>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</si>
  <si>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</si>
  <si>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</si>
  <si>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</si>
  <si>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</si>
  <si>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</si>
  <si>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</si>
  <si>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</si>
  <si>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</si>
  <si>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</si>
  <si>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</si>
  <si>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</si>
  <si>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</si>
  <si>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</si>
  <si>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</si>
  <si>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</si>
  <si>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</si>
  <si>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</si>
  <si>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</si>
  <si>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</si>
  <si>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</si>
  <si>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</si>
  <si>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</si>
  <si>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</si>
  <si>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</si>
  <si>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</si>
  <si>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</si>
  <si>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</si>
  <si>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</si>
  <si>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</si>
  <si>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</si>
  <si>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</si>
  <si>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</si>
  <si>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</si>
  <si>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</si>
  <si>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</si>
  <si>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</si>
  <si>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</si>
  <si>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</si>
  <si>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</si>
  <si>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</si>
  <si>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</si>
  <si>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</si>
  <si>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</si>
  <si>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</si>
  <si>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</si>
  <si>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</si>
  <si>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</si>
  <si>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</si>
  <si>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</si>
  <si>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</si>
  <si>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</si>
  <si>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</si>
  <si>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</si>
  <si>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</si>
  <si>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</si>
  <si>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</si>
  <si>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</si>
  <si>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</si>
  <si>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</si>
  <si>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</si>
  <si>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</si>
  <si>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</si>
  <si>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</si>
  <si>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</si>
  <si>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</si>
  <si>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</si>
  <si>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</si>
  <si>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</si>
  <si>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</si>
  <si>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</si>
  <si>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</si>
  <si>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</si>
  <si>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</si>
  <si>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</si>
  <si>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</si>
  <si>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</si>
  <si>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</si>
  <si>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</si>
  <si>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</si>
  <si>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</si>
  <si>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</si>
  <si>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</si>
  <si>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</si>
  <si>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</si>
  <si>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</si>
  <si>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</si>
  <si>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</si>
  <si>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</si>
  <si>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</si>
  <si>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</si>
  <si>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</si>
  <si>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</si>
  <si>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</si>
  <si>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</si>
  <si>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</si>
  <si>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</si>
  <si>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</si>
  <si>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</si>
  <si>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</si>
  <si>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</si>
  <si>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</si>
  <si>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</si>
  <si>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</si>
  <si>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</si>
  <si>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</si>
  <si>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</si>
  <si>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</si>
  <si>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</si>
  <si>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</si>
  <si>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</si>
  <si>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</si>
  <si>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</si>
  <si>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</si>
  <si>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</si>
  <si>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</si>
  <si>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</si>
  <si>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</si>
  <si>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</si>
  <si>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</si>
  <si>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</si>
  <si>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</si>
  <si>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</si>
  <si>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</si>
  <si>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</si>
  <si>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</si>
  <si>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</si>
  <si>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</si>
  <si>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</si>
  <si>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</si>
  <si>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</si>
  <si>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</si>
  <si>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</si>
  <si>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</si>
  <si>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</si>
  <si>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</si>
  <si>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</si>
  <si>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</si>
  <si>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</si>
  <si>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</si>
  <si>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</si>
  <si>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</si>
  <si>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</si>
  <si>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</si>
  <si>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</si>
  <si>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</si>
  <si>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</si>
  <si>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</si>
  <si>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</si>
  <si>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</si>
  <si>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</si>
  <si>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</si>
  <si>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</si>
  <si>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</si>
  <si>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</si>
  <si>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</si>
  <si>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</si>
  <si>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</si>
  <si>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</si>
  <si>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</si>
  <si>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</si>
  <si>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</si>
  <si>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</si>
  <si>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</si>
  <si>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</si>
  <si>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</si>
  <si>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</si>
  <si>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</si>
  <si>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</si>
  <si>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</si>
  <si>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</si>
  <si>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</si>
  <si>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</si>
  <si>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</si>
  <si>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</si>
  <si>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</si>
  <si>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</si>
  <si>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</si>
  <si>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</si>
  <si>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</si>
  <si>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</si>
  <si>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</si>
  <si>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</si>
  <si>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</si>
  <si>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</si>
  <si>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</si>
  <si>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</si>
  <si>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</si>
  <si>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</si>
  <si>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</si>
  <si>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</si>
  <si>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</si>
  <si>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</si>
  <si>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</si>
  <si>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</si>
  <si>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</si>
  <si>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</si>
  <si>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</si>
  <si>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</si>
  <si>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</si>
  <si>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</si>
  <si>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</si>
  <si>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</si>
  <si>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</si>
  <si>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</si>
  <si>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</si>
  <si>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</si>
  <si>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</si>
  <si>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</si>
  <si>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</si>
  <si>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</si>
  <si>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</si>
  <si>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</si>
  <si>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</si>
  <si>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</si>
  <si>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</si>
  <si>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</si>
  <si>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</si>
  <si>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</si>
  <si>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</si>
  <si>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</si>
  <si>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</si>
  <si>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</si>
  <si>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</si>
  <si>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</si>
  <si>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</si>
  <si>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</si>
  <si>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</si>
  <si>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</si>
  <si>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</si>
  <si>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</si>
  <si>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</si>
  <si>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</si>
  <si>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</si>
  <si>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</si>
  <si>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</si>
  <si>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</si>
  <si>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</si>
  <si>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</si>
  <si>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</si>
  <si>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</si>
  <si>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</si>
  <si>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</si>
  <si>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</si>
  <si>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</si>
  <si>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</si>
  <si>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</si>
  <si>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</si>
  <si>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</si>
  <si>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</si>
  <si>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</si>
  <si>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</si>
  <si>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</si>
  <si>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</si>
  <si>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</si>
  <si>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</si>
  <si>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</si>
  <si>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</si>
  <si>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</si>
  <si>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</si>
  <si>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</si>
  <si>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</si>
  <si>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</si>
  <si>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</si>
  <si>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</si>
  <si>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</si>
  <si>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</si>
  <si>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</si>
  <si>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</si>
  <si>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</si>
  <si>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</si>
  <si>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</si>
  <si>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</si>
  <si>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</si>
  <si>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</si>
  <si>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</si>
  <si>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</si>
  <si>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</si>
  <si>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</si>
  <si>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</si>
  <si>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</si>
  <si>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</si>
  <si>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</si>
  <si>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</si>
  <si>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</si>
  <si>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</si>
  <si>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</si>
  <si>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</si>
  <si>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</si>
  <si>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</si>
  <si>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</si>
  <si>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</si>
  <si>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</si>
  <si>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</si>
  <si>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</si>
  <si>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</si>
  <si>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</si>
  <si>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</si>
  <si>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</si>
  <si>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</si>
  <si>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</si>
  <si>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</si>
  <si>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</si>
  <si>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</si>
  <si>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</si>
  <si>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</si>
  <si>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</si>
  <si>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</si>
  <si>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</si>
  <si>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</si>
  <si>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</si>
  <si>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</si>
  <si>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</si>
  <si>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</si>
  <si>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</si>
  <si>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</si>
  <si>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</si>
  <si>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</si>
  <si>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</si>
  <si>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</si>
  <si>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</si>
  <si>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</si>
  <si>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</si>
  <si>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</si>
  <si>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</si>
  <si>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</si>
  <si>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</si>
  <si>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</si>
  <si>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</si>
  <si>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</si>
  <si>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</si>
  <si>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</si>
  <si>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</si>
  <si>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</si>
  <si>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</si>
  <si>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</si>
  <si>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</si>
  <si>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</si>
  <si>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</si>
  <si>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</si>
  <si>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</si>
  <si>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</si>
  <si>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</si>
  <si>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</si>
  <si>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</si>
  <si>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</si>
  <si>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</si>
  <si>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</si>
  <si>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</si>
  <si>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</si>
  <si>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</si>
  <si>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</si>
  <si>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</si>
  <si>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</si>
  <si>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</si>
  <si>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</si>
  <si>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</si>
  <si>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</si>
  <si>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</si>
  <si>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</si>
  <si>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</si>
  <si>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</si>
  <si>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</si>
  <si>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</si>
  <si>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</si>
  <si>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</si>
  <si>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</si>
  <si>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</si>
  <si>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</si>
  <si>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</si>
  <si>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</si>
  <si>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</si>
  <si>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</si>
  <si>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</si>
  <si>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</si>
  <si>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</si>
  <si>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</si>
  <si>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</si>
  <si>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</si>
  <si>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</si>
  <si>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</si>
  <si>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</si>
  <si>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</si>
  <si>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</si>
  <si>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</si>
  <si>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</si>
  <si>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</si>
  <si>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</si>
  <si>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</si>
  <si>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</si>
  <si>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</si>
  <si>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</si>
  <si>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</si>
  <si>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</si>
  <si>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</si>
  <si>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</si>
  <si>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</si>
  <si>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</si>
  <si>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</si>
  <si>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</si>
  <si>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</si>
  <si>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</si>
  <si>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</si>
  <si>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</si>
  <si>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</si>
  <si>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</si>
  <si>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</si>
  <si>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</si>
  <si>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</si>
  <si>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</si>
  <si>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</si>
  <si>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</si>
  <si>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</si>
  <si>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</si>
  <si>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</si>
  <si>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</si>
  <si>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</si>
  <si>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</si>
  <si>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</si>
  <si>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</si>
  <si>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</si>
  <si>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</si>
  <si>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</si>
  <si>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</si>
  <si>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</si>
  <si>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</si>
  <si>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</si>
  <si>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</si>
  <si>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</si>
  <si>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</si>
  <si>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</si>
  <si>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</si>
  <si>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</si>
  <si>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</si>
  <si>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</si>
  <si>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</si>
  <si>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</si>
  <si>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</si>
  <si>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</si>
  <si>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</si>
  <si>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</si>
  <si>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</si>
  <si>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</si>
  <si>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</si>
  <si>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</si>
  <si>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</si>
  <si>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</si>
  <si>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</si>
  <si>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</si>
  <si>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</si>
  <si>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</si>
  <si>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</si>
  <si>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</si>
  <si>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</si>
  <si>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</si>
  <si>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</si>
  <si>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</si>
  <si>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</si>
  <si>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</si>
  <si>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</si>
  <si>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</si>
  <si>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</si>
  <si>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</si>
  <si>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</si>
  <si>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</si>
  <si>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</si>
  <si>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</si>
  <si>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</si>
  <si>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</si>
  <si>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</si>
  <si>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</si>
  <si>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</si>
  <si>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</si>
  <si>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</si>
  <si>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</si>
  <si>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</si>
  <si>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</si>
  <si>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</si>
  <si>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</si>
  <si>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</si>
  <si>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</si>
  <si>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</si>
  <si>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</si>
  <si>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</si>
  <si>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</si>
  <si>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</si>
  <si>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</si>
  <si>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</si>
  <si>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</si>
  <si>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</si>
  <si>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</si>
  <si>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</si>
  <si>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</si>
  <si>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</si>
  <si>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</si>
  <si>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</si>
  <si>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</si>
  <si>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</si>
  <si>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</si>
  <si>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</si>
  <si>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</si>
  <si>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</si>
  <si>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</si>
  <si>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</si>
  <si>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</si>
  <si>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</si>
  <si>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</si>
  <si>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</si>
  <si>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</si>
  <si>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</si>
  <si>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</si>
  <si>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</si>
  <si>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</si>
  <si>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</si>
  <si>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</si>
  <si>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</si>
  <si>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</si>
  <si>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</si>
  <si>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</si>
  <si>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</si>
  <si>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</si>
  <si>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</si>
  <si>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</si>
  <si>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</si>
  <si>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</si>
  <si>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</si>
  <si>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</si>
  <si>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</si>
  <si>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</si>
  <si>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</si>
  <si>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</si>
  <si>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</si>
  <si>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</si>
  <si>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</si>
  <si>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</si>
  <si>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</si>
  <si>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</si>
  <si>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</si>
  <si>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</si>
  <si>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</si>
  <si>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</si>
  <si>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</si>
  <si>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</si>
  <si>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</si>
  <si>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</si>
  <si>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</si>
  <si>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</si>
  <si>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</si>
  <si>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</si>
  <si>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</si>
  <si>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</si>
  <si>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</si>
  <si>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</si>
  <si>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</si>
  <si>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</si>
  <si>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</si>
  <si>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</si>
  <si>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</si>
  <si>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</si>
  <si>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</si>
  <si>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</si>
  <si>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</si>
  <si>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</si>
  <si>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</si>
  <si>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</si>
  <si>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</si>
  <si>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</si>
  <si>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</si>
  <si>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</si>
  <si>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</si>
  <si>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</si>
  <si>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</si>
  <si>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</si>
  <si>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</si>
  <si>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</si>
  <si>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</si>
  <si>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</si>
  <si>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</si>
  <si>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</si>
  <si>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</si>
  <si>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</si>
  <si>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</si>
  <si>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</si>
  <si>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</si>
  <si>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</si>
  <si>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</si>
  <si>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</si>
  <si>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</si>
  <si>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</si>
  <si>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</si>
  <si>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</si>
  <si>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</si>
  <si>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</si>
  <si>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</si>
  <si>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</si>
  <si>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</si>
  <si>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</si>
  <si>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</si>
  <si>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</si>
  <si>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</si>
  <si>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</si>
  <si>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</si>
  <si>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</si>
  <si>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</si>
  <si>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</si>
  <si>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</si>
  <si>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</si>
  <si>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</si>
  <si>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</si>
  <si>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</si>
  <si>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</si>
  <si>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</si>
  <si>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</si>
  <si>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</si>
  <si>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</si>
  <si>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</si>
  <si>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</si>
  <si>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</si>
  <si>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</si>
  <si>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</si>
  <si>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</si>
  <si>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</si>
  <si>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</si>
  <si>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</si>
  <si>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</si>
  <si>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</si>
  <si>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</si>
  <si>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</si>
  <si>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</si>
  <si>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</si>
  <si>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</si>
  <si>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</si>
  <si>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</si>
  <si>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</si>
  <si>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</si>
  <si>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</si>
  <si>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</si>
  <si>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</si>
  <si>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</si>
  <si>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</si>
  <si>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</si>
  <si>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</si>
  <si>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</si>
  <si>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</si>
  <si>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</si>
  <si>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</si>
  <si>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</si>
  <si>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</si>
  <si>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</si>
  <si>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</si>
  <si>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</si>
  <si>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</si>
  <si>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</si>
  <si>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</si>
  <si>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</si>
  <si>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</si>
  <si>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</si>
  <si>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</si>
  <si>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</si>
  <si>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</si>
  <si>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</si>
  <si>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</si>
  <si>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</si>
  <si>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</si>
  <si>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</si>
  <si>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</si>
  <si>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</si>
  <si>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</si>
  <si>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</si>
  <si>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</si>
  <si>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</si>
  <si>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</si>
  <si>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</si>
  <si>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</si>
  <si>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</si>
  <si>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</si>
  <si>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</si>
  <si>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</si>
  <si>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</si>
  <si>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</si>
  <si>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</si>
  <si>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</si>
  <si>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</si>
  <si>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</si>
  <si>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</si>
  <si>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</si>
  <si>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</si>
  <si>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</si>
  <si>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</si>
  <si>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</si>
  <si>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</si>
  <si>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</si>
  <si>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</si>
  <si>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</si>
  <si>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</si>
  <si>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</si>
  <si>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</si>
  <si>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</si>
  <si>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</si>
  <si>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</si>
  <si>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</si>
  <si>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</si>
  <si>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</si>
  <si>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</si>
  <si>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</si>
  <si>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</si>
  <si>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</si>
  <si>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</si>
  <si>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</si>
  <si>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</si>
  <si>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</si>
  <si>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</si>
  <si>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</si>
  <si>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</si>
  <si>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</si>
  <si>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</si>
  <si>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</si>
  <si>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</si>
  <si>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</si>
  <si>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</si>
  <si>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</si>
  <si>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</si>
  <si>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</si>
  <si>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</si>
  <si>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</si>
  <si>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</si>
  <si>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</si>
  <si>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</si>
  <si>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</si>
  <si>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</si>
  <si>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</si>
  <si>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</si>
  <si>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</si>
  <si>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</si>
  <si>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</si>
  <si>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</si>
  <si>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</si>
  <si>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</si>
  <si>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</si>
  <si>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</si>
  <si>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</si>
  <si>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</si>
  <si>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</si>
  <si>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</si>
  <si>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</si>
  <si>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</si>
  <si>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</si>
  <si>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</si>
  <si>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</si>
  <si>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</si>
  <si>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</si>
  <si>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</si>
  <si>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</si>
  <si>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</si>
  <si>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</si>
  <si>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</si>
  <si>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</si>
  <si>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</si>
  <si>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</si>
  <si>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</si>
  <si>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</si>
  <si>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</si>
  <si>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</si>
  <si>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</si>
  <si>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</si>
  <si>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</si>
  <si>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</si>
  <si>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</si>
  <si>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</si>
  <si>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</si>
  <si>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</si>
  <si>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</si>
  <si>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</si>
  <si>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</si>
  <si>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</si>
  <si>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</si>
  <si>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</si>
  <si>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</si>
  <si>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</si>
  <si>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</si>
  <si>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</si>
  <si>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</si>
  <si>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</si>
  <si>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</si>
  <si>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</si>
  <si>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</si>
  <si>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</si>
  <si>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</si>
  <si>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</si>
  <si>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</si>
  <si>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</si>
  <si>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</si>
  <si>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</si>
  <si>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</si>
  <si>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</si>
  <si>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</si>
  <si>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</si>
  <si>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</si>
  <si>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</si>
  <si>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</si>
  <si>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</si>
  <si>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</si>
  <si>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</si>
  <si>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</si>
  <si>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</si>
  <si>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</si>
  <si>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</si>
  <si>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</si>
  <si>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</si>
  <si>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</si>
  <si>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</si>
  <si>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</si>
  <si>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</si>
  <si>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</si>
  <si>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</si>
  <si>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</si>
  <si>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</si>
  <si>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</si>
  <si>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</si>
  <si>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</si>
  <si>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</si>
  <si>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</si>
  <si>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</si>
  <si>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</si>
  <si>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</si>
  <si>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</si>
  <si>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</si>
  <si>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</si>
  <si>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</si>
  <si>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</si>
  <si>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</si>
  <si>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</si>
  <si>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</si>
  <si>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</si>
  <si>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</si>
  <si>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</si>
  <si>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</si>
  <si>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</si>
  <si>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</si>
  <si>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</si>
  <si>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</si>
  <si>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</si>
  <si>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</si>
  <si>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</si>
  <si>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</si>
  <si>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</si>
  <si>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</si>
  <si>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</si>
  <si>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</si>
  <si>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</si>
  <si>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</si>
  <si>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</si>
  <si>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</si>
  <si>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</si>
  <si>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</si>
  <si>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</si>
  <si>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</si>
  <si>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</si>
  <si>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</si>
  <si>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</si>
  <si>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</si>
  <si>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</si>
  <si>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</si>
  <si>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</si>
  <si>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</si>
  <si>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</si>
  <si>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</si>
  <si>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</si>
  <si>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</si>
  <si>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</si>
  <si>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</si>
  <si>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</si>
  <si>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</si>
  <si>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</si>
  <si>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</si>
  <si>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</si>
  <si>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</si>
  <si>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</si>
  <si>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</si>
  <si>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</si>
  <si>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</si>
  <si>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</si>
  <si>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</si>
  <si>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</si>
  <si>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</si>
  <si>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</si>
  <si>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</si>
  <si>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</si>
  <si>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</si>
  <si>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</si>
  <si>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</si>
  <si>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</si>
  <si>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</si>
  <si>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</si>
  <si>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</si>
  <si>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</si>
  <si>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</si>
  <si>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</si>
  <si>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</si>
  <si>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</si>
  <si>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</si>
  <si>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</si>
  <si>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</si>
  <si>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</si>
  <si>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</si>
  <si>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</si>
  <si>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</si>
  <si>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</si>
  <si>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</si>
  <si>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</si>
  <si>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</si>
  <si>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</si>
  <si>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</si>
  <si>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</si>
  <si>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</si>
  <si>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</si>
  <si>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</si>
  <si>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</si>
  <si>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</si>
  <si>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</si>
  <si>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</si>
  <si>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</si>
  <si>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</si>
  <si>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</si>
  <si>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</si>
  <si>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</si>
  <si>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</si>
  <si>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</si>
  <si>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</si>
  <si>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</si>
  <si>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</si>
  <si>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</si>
  <si>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</si>
  <si>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</si>
  <si>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</si>
  <si>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</si>
  <si>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</si>
  <si>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</si>
  <si>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</si>
  <si>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</si>
  <si>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</si>
  <si>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</si>
  <si>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</si>
  <si>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</si>
  <si>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</si>
  <si>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</si>
  <si>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</si>
  <si>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</si>
  <si>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</si>
  <si>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</si>
  <si>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</si>
  <si>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</si>
  <si>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</si>
  <si>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</si>
  <si>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</si>
  <si>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</si>
  <si>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</si>
  <si>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</si>
  <si>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</si>
  <si>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</si>
  <si>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</si>
  <si>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</si>
  <si>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</si>
  <si>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</si>
  <si>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</si>
  <si>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</si>
  <si>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</si>
  <si>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</si>
  <si>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</si>
  <si>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</si>
  <si>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</si>
  <si>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</si>
  <si>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</si>
  <si>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</si>
  <si>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</si>
  <si>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</si>
  <si>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</si>
  <si>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</si>
  <si>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</si>
  <si>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</si>
  <si>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</si>
  <si>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</si>
  <si>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</si>
  <si>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</si>
  <si>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</si>
  <si>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</si>
  <si>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</si>
  <si>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</si>
  <si>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</si>
  <si>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</si>
  <si>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</si>
  <si>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</si>
  <si>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</si>
  <si>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</si>
  <si>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</si>
  <si>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</si>
  <si>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</si>
  <si>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</si>
  <si>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</si>
  <si>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</si>
  <si>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</si>
  <si>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</si>
  <si>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</si>
  <si>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</si>
  <si>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</si>
  <si>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</si>
  <si>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</si>
  <si>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</si>
  <si>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</si>
  <si>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</si>
  <si>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</si>
  <si>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</si>
  <si>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</si>
  <si>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</si>
  <si>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</si>
  <si>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</si>
  <si>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</si>
  <si>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</si>
  <si>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</si>
  <si>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</si>
  <si>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</si>
  <si>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</si>
  <si>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</si>
  <si>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</si>
  <si>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</si>
  <si>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</si>
  <si>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</si>
  <si>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</si>
  <si>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</si>
  <si>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</si>
  <si>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</si>
  <si>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</si>
  <si>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</si>
  <si>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</si>
  <si>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</si>
  <si>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</si>
  <si>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</si>
  <si>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</si>
  <si>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</si>
  <si>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</si>
  <si>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</si>
  <si>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</si>
  <si>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</si>
  <si>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</si>
  <si>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</si>
  <si>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</si>
  <si>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</si>
  <si>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</si>
  <si>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</si>
  <si>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</si>
  <si>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</si>
  <si>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</si>
  <si>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</si>
  <si>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</si>
  <si>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</si>
  <si>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</si>
  <si>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</si>
  <si>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</si>
  <si>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</si>
  <si>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</si>
  <si>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</si>
  <si>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</si>
  <si>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</si>
  <si>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</si>
  <si>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</si>
  <si>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</si>
  <si>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</si>
  <si>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</si>
  <si>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</si>
  <si>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</si>
  <si>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</si>
  <si>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</si>
  <si>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</si>
  <si>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</si>
  <si>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</si>
  <si>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</si>
  <si>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</si>
  <si>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</si>
  <si>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</si>
  <si>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</si>
  <si>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</si>
  <si>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</si>
  <si>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</si>
  <si>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</si>
  <si>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</si>
  <si>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</si>
  <si>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</si>
  <si>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</si>
  <si>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</si>
  <si>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</si>
  <si>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</si>
  <si>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</si>
  <si>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</si>
  <si>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</si>
  <si>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</si>
  <si>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</si>
  <si>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</si>
  <si>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</si>
  <si>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</si>
  <si>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</si>
  <si>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</si>
  <si>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</si>
  <si>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</si>
  <si>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</si>
  <si>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</si>
  <si>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</si>
  <si>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</si>
  <si>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</si>
  <si>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</si>
  <si>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</si>
  <si>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</si>
  <si>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</si>
  <si>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</si>
  <si>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</si>
  <si>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</si>
  <si>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</si>
  <si>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</si>
  <si>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</si>
  <si>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</si>
  <si>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</si>
  <si>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</si>
  <si>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</si>
  <si>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</si>
  <si>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</si>
  <si>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</si>
  <si>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</si>
  <si>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</si>
  <si>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</si>
  <si>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</si>
  <si>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</si>
  <si>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</si>
  <si>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</si>
  <si>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</si>
  <si>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</si>
  <si>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</si>
  <si>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</si>
  <si>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</si>
  <si>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</si>
  <si>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</si>
  <si>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</si>
  <si>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</si>
  <si>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</si>
  <si>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</si>
  <si>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</si>
  <si>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</si>
  <si>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</si>
  <si>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</si>
  <si>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</si>
  <si>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</si>
  <si>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</si>
  <si>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</si>
  <si>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</si>
  <si>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</si>
  <si>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</si>
  <si>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</si>
  <si>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</si>
  <si>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</si>
  <si>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</si>
  <si>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</si>
  <si>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</si>
  <si>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</si>
  <si>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</si>
  <si>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</si>
  <si>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</si>
  <si>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</si>
  <si>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</si>
  <si>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</si>
  <si>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</si>
  <si>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</si>
  <si>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</si>
  <si>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</si>
  <si>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</si>
  <si>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</si>
  <si>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</si>
  <si>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</si>
  <si>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</si>
  <si>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</si>
  <si>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</si>
  <si>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</si>
  <si>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</si>
  <si>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</si>
  <si>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</si>
  <si>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</si>
  <si>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</si>
  <si>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</si>
  <si>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</si>
  <si>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</si>
  <si>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</si>
  <si>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</si>
  <si>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</si>
  <si>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</si>
  <si>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</si>
  <si>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</si>
  <si>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</si>
  <si>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</si>
  <si>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</si>
  <si>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</si>
  <si>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</si>
  <si>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</si>
  <si>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</si>
  <si>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</si>
  <si>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</si>
  <si>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</si>
  <si>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</si>
  <si>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</si>
  <si>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</si>
  <si>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</si>
  <si>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</si>
  <si>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</si>
  <si>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</si>
  <si>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</si>
  <si>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</si>
  <si>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</si>
  <si>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</si>
  <si>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</si>
  <si>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</si>
  <si>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</si>
  <si>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</si>
  <si>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</si>
  <si>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</si>
  <si>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</si>
  <si>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</si>
  <si>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</si>
  <si>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</si>
  <si>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</si>
  <si>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</si>
  <si>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</si>
  <si>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</si>
  <si>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</si>
  <si>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</si>
  <si>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</si>
  <si>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</si>
  <si>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</si>
  <si>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</si>
  <si>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</si>
  <si>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</si>
  <si>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</si>
  <si>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</si>
  <si>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</si>
  <si>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</si>
  <si>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</si>
  <si>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</si>
  <si>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</si>
  <si>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</si>
  <si>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</si>
  <si>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</si>
  <si>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</si>
  <si>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</si>
  <si>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</si>
  <si>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</si>
  <si>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</si>
  <si>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</si>
  <si>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</si>
  <si>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</si>
  <si>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</si>
  <si>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</si>
  <si>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</si>
  <si>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</si>
  <si>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</si>
  <si>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</si>
  <si>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</si>
  <si>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</si>
  <si>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</si>
  <si>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</si>
  <si>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</si>
  <si>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</si>
  <si>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</si>
  <si>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</si>
  <si>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</si>
  <si>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</si>
  <si>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</si>
  <si>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</si>
  <si>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</si>
  <si>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</si>
  <si>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</si>
  <si>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</si>
  <si>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</si>
  <si>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</si>
  <si>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</si>
  <si>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</si>
  <si>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</si>
  <si>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</si>
  <si>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</si>
  <si>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</si>
  <si>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</si>
  <si>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</si>
  <si>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</si>
  <si>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</si>
  <si>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</si>
  <si>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</si>
  <si>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</si>
  <si>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</si>
  <si>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</si>
  <si>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</si>
  <si>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</si>
  <si>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</si>
  <si>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</si>
  <si>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</si>
  <si>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</si>
  <si>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</si>
  <si>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</si>
  <si>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</si>
  <si>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</si>
  <si>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</si>
  <si>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</si>
  <si>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</si>
  <si>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</si>
  <si>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</si>
  <si>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</si>
  <si>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</si>
  <si>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</si>
  <si>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</si>
  <si>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</si>
  <si>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</si>
  <si>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</si>
  <si>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</si>
  <si>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</si>
  <si>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</si>
  <si>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</si>
  <si>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</si>
  <si>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</si>
  <si>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</si>
  <si>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</si>
  <si>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</si>
  <si>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</si>
  <si>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</si>
  <si>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</si>
  <si>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</si>
  <si>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</si>
  <si>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</si>
  <si>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</si>
  <si>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</si>
  <si>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</si>
  <si>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</si>
  <si>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</si>
  <si>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</si>
  <si>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</si>
  <si>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</si>
  <si>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</si>
  <si>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</si>
  <si>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</si>
  <si>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</si>
  <si>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</si>
  <si>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</si>
  <si>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</si>
  <si>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</si>
  <si>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</si>
  <si>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</si>
  <si>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</si>
  <si>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</si>
  <si>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</si>
  <si>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</si>
  <si>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</si>
  <si>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</si>
  <si>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</si>
  <si>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</si>
  <si>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</si>
  <si>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</si>
  <si>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</si>
  <si>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</si>
  <si>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</si>
  <si>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</si>
  <si>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</si>
  <si>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</si>
  <si>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</si>
  <si>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</si>
  <si>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</si>
  <si>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</si>
  <si>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</si>
  <si>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</si>
  <si>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</si>
  <si>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</si>
  <si>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</si>
  <si>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</si>
  <si>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</si>
  <si>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</si>
  <si>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</si>
  <si>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</si>
  <si>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</si>
  <si>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</si>
  <si>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</si>
  <si>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</si>
  <si>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</si>
  <si>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</si>
  <si>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</si>
  <si>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</si>
  <si>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</si>
  <si>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</si>
  <si>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</si>
  <si>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</si>
  <si>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</si>
  <si>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</si>
  <si>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</si>
  <si>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</si>
  <si>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</si>
  <si>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</si>
  <si>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</si>
  <si>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</si>
  <si>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</si>
  <si>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</si>
  <si>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</si>
  <si>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</si>
  <si>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</si>
  <si>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</si>
  <si>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</si>
  <si>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</si>
  <si>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</si>
  <si>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</si>
  <si>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</si>
  <si>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</si>
  <si>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</si>
  <si>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</si>
  <si>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</si>
  <si>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</si>
  <si>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</si>
  <si>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</si>
  <si>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</si>
  <si>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</si>
  <si>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</si>
  <si>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</si>
  <si>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</si>
  <si>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</si>
  <si>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</si>
  <si>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</si>
  <si>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</si>
  <si>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</si>
  <si>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</si>
  <si>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</si>
  <si>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</si>
  <si>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</si>
  <si>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</si>
  <si>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</si>
  <si>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</si>
  <si>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</si>
  <si>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</si>
  <si>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</si>
  <si>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</si>
  <si>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</si>
  <si>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</si>
  <si>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</si>
  <si>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</si>
  <si>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</si>
  <si>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</si>
  <si>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</si>
  <si>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</si>
  <si>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</si>
  <si>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</si>
  <si>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</si>
  <si>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</si>
  <si>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</si>
  <si>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</si>
  <si>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</si>
  <si>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</si>
  <si>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</si>
  <si>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</si>
  <si>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</si>
  <si>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</si>
  <si>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</si>
  <si>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</si>
  <si>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</si>
  <si>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</si>
  <si>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</si>
  <si>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</si>
  <si>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</si>
  <si>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</si>
  <si>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</si>
  <si>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</si>
  <si>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</si>
  <si>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</si>
  <si>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</si>
  <si>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</si>
  <si>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</si>
  <si>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</si>
  <si>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</si>
  <si>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</si>
  <si>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</si>
  <si>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</si>
  <si>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</si>
  <si>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</si>
  <si>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</si>
  <si>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</si>
  <si>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</si>
  <si>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</si>
  <si>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</si>
  <si>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</si>
  <si>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</si>
  <si>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</si>
  <si>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</si>
  <si>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</si>
  <si>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</si>
  <si>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</si>
  <si>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</si>
  <si>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</si>
  <si>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</si>
  <si>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</si>
  <si>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</si>
  <si>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</si>
  <si>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</si>
  <si>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</si>
  <si>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</si>
  <si>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</si>
  <si>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</si>
  <si>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</si>
  <si>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</si>
  <si>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</si>
  <si>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</si>
  <si>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</si>
  <si>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</si>
  <si>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</si>
  <si>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</si>
  <si>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</si>
  <si>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</si>
  <si>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</si>
  <si>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</si>
  <si>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</si>
  <si>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</si>
  <si>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</si>
  <si>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</si>
  <si>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</si>
  <si>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</si>
  <si>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</si>
  <si>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</si>
  <si>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</si>
  <si>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</si>
  <si>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</si>
  <si>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</si>
  <si>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</si>
  <si>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</si>
  <si>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</si>
  <si>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</si>
  <si>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</si>
  <si>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</si>
  <si>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</si>
  <si>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</si>
  <si>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</si>
  <si>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</si>
  <si>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</si>
  <si>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</si>
  <si>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</si>
  <si>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</si>
  <si>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</si>
  <si>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</si>
  <si>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</si>
  <si>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</si>
  <si>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</si>
  <si>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</si>
  <si>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</si>
  <si>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</si>
  <si>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</si>
  <si>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</si>
  <si>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</si>
  <si>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</si>
  <si>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</si>
  <si>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</si>
  <si>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</si>
  <si>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</si>
  <si>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</si>
  <si>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</si>
  <si>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</si>
  <si>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</si>
  <si>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</si>
  <si>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</si>
  <si>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</si>
  <si>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</si>
  <si>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</si>
  <si>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</si>
  <si>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</si>
  <si>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</si>
  <si>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</si>
  <si>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</si>
  <si>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</si>
  <si>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</si>
  <si>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</si>
  <si>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</si>
  <si>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</si>
  <si>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</si>
  <si>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</si>
  <si>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</si>
  <si>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</si>
  <si>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</si>
  <si>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</si>
  <si>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</si>
  <si>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</si>
  <si>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</si>
  <si>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</si>
  <si>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</si>
  <si>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</si>
  <si>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</si>
  <si>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</si>
  <si>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</si>
  <si>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</si>
  <si>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</si>
  <si>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</si>
  <si>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</si>
  <si>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</si>
  <si>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</si>
  <si>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</si>
  <si>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</si>
  <si>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</si>
  <si>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</si>
  <si>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</si>
  <si>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</si>
  <si>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</si>
  <si>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</si>
  <si>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</si>
  <si>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</si>
  <si>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</si>
  <si>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</si>
  <si>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</si>
  <si>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</si>
  <si>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</si>
  <si>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</si>
  <si>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</si>
  <si>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</si>
  <si>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</si>
  <si>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</si>
  <si>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</si>
  <si>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</si>
  <si>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</si>
  <si>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</si>
  <si>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</si>
  <si>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</si>
  <si>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</si>
  <si>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</si>
  <si>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</si>
  <si>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</si>
  <si>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</si>
  <si>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</si>
  <si>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</si>
  <si>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</si>
  <si>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</si>
  <si>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</si>
  <si>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</si>
  <si>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</si>
  <si>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</si>
  <si>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</si>
  <si>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</si>
  <si>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</si>
  <si>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</si>
  <si>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</si>
  <si>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</si>
  <si>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</si>
  <si>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</si>
  <si>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</si>
  <si>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</si>
  <si>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</si>
  <si>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</si>
  <si>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</si>
  <si>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</si>
  <si>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</si>
  <si>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</si>
  <si>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</si>
  <si>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</si>
  <si>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</si>
  <si>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</si>
  <si>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</si>
  <si>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</si>
  <si>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</si>
  <si>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</si>
  <si>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</si>
  <si>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</si>
  <si>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</si>
  <si>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</si>
  <si>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</si>
  <si>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</si>
  <si>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</si>
  <si>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</si>
  <si>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</si>
  <si>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</si>
  <si>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</si>
  <si>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</si>
  <si>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</si>
  <si>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</si>
  <si>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</si>
  <si>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</si>
  <si>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</si>
  <si>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</si>
  <si>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</si>
  <si>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</si>
  <si>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</si>
  <si>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</si>
  <si>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</si>
  <si>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</si>
  <si>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</si>
  <si>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</si>
  <si>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</si>
  <si>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</si>
  <si>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</si>
  <si>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</si>
  <si>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</si>
  <si>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</si>
  <si>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</si>
  <si>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</si>
  <si>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</si>
  <si>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</si>
  <si>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</si>
  <si>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</si>
  <si>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</si>
  <si>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</si>
  <si>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</si>
  <si>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</si>
  <si>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</si>
  <si>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</si>
  <si>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</si>
  <si>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</si>
  <si>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</si>
  <si>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</si>
  <si>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</si>
  <si>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</si>
  <si>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</si>
  <si>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</si>
  <si>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</si>
  <si>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</si>
  <si>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</si>
  <si>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</si>
  <si>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</si>
  <si>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</si>
  <si>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</si>
  <si>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</si>
  <si>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</si>
  <si>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</si>
  <si>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</si>
  <si>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</si>
  <si>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</si>
  <si>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</si>
  <si>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</si>
  <si>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</si>
  <si>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</si>
  <si>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</si>
  <si>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</si>
  <si>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</si>
  <si>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</si>
  <si>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</si>
  <si>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</si>
  <si>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</si>
  <si>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</si>
  <si>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</si>
  <si>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</si>
  <si>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</si>
  <si>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</si>
  <si>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</si>
  <si>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</si>
  <si>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</si>
  <si>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</si>
  <si>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</si>
  <si>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</si>
  <si>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</si>
  <si>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</si>
  <si>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</si>
  <si>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</si>
  <si>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</si>
  <si>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</si>
  <si>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</si>
  <si>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</si>
  <si>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</si>
  <si>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</si>
  <si>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</si>
  <si>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</si>
  <si>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</si>
  <si>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</si>
  <si>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</si>
  <si>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</si>
  <si>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</si>
  <si>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</si>
  <si>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</si>
  <si>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</si>
  <si>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</si>
  <si>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</si>
  <si>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</si>
  <si>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</si>
  <si>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</si>
  <si>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</si>
  <si>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</si>
  <si>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</si>
  <si>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</si>
  <si>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</si>
  <si>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</si>
  <si>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</si>
  <si>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</si>
  <si>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</si>
  <si>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</si>
  <si>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</si>
  <si>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</si>
  <si>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</si>
  <si>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</si>
  <si>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</si>
  <si>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</si>
  <si>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</si>
  <si>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</si>
  <si>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</si>
  <si>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</si>
  <si>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</si>
  <si>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</si>
  <si>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</si>
  <si>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</si>
  <si>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</si>
  <si>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</si>
  <si>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</si>
  <si>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</si>
  <si>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</si>
  <si>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</si>
  <si>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</si>
  <si>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</si>
  <si>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</si>
  <si>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</si>
  <si>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</si>
  <si>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</si>
  <si>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</si>
  <si>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</si>
  <si>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</si>
  <si>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</si>
  <si>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</si>
  <si>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</si>
  <si>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</si>
  <si>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</si>
  <si>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</si>
  <si>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</si>
  <si>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</si>
  <si>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</si>
  <si>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</si>
  <si>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</si>
  <si>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</si>
  <si>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</si>
  <si>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</si>
  <si>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</si>
  <si>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</si>
  <si>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</si>
  <si>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</si>
  <si>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</si>
  <si>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</si>
  <si>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</si>
  <si>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</si>
  <si>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</si>
  <si>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</si>
  <si>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</si>
  <si>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</si>
  <si>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</si>
  <si>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</si>
  <si>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</si>
  <si>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</si>
  <si>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</si>
  <si>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</si>
  <si>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</si>
  <si>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</si>
  <si>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</si>
  <si>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</si>
  <si>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</si>
  <si>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</si>
  <si>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</si>
  <si>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</si>
  <si>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</si>
  <si>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</si>
  <si>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</si>
  <si>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</si>
  <si>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</si>
  <si>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</si>
  <si>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</si>
  <si>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</si>
  <si>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</si>
  <si>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</si>
  <si>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</si>
  <si>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</si>
  <si>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</si>
  <si>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</si>
  <si>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</si>
  <si>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</si>
  <si>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</si>
  <si>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</si>
  <si>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</si>
  <si>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</si>
  <si>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</si>
  <si>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</si>
  <si>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</si>
  <si>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</si>
  <si>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</si>
  <si>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</si>
  <si>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</si>
  <si>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</si>
  <si>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</si>
  <si>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</si>
  <si>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</si>
  <si>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</si>
  <si>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</si>
  <si>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</si>
  <si>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</si>
  <si>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</si>
  <si>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</si>
  <si>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</si>
  <si>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</si>
  <si>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</si>
  <si>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</si>
  <si>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</si>
  <si>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</si>
  <si>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</si>
  <si>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</si>
  <si>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</si>
  <si>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</si>
  <si>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</si>
  <si>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</si>
  <si>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</si>
  <si>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</si>
  <si>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</si>
  <si>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</si>
  <si>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</si>
  <si>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</si>
  <si>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</si>
  <si>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</si>
  <si>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</si>
  <si>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</si>
  <si>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</si>
  <si>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</si>
  <si>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</si>
  <si>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</si>
  <si>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</si>
  <si>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</si>
  <si>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</si>
  <si>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</si>
  <si>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</si>
  <si>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</si>
  <si>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</si>
  <si>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</si>
  <si>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</si>
  <si>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</si>
  <si>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</si>
  <si>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</si>
  <si>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</si>
  <si>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</si>
  <si>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</si>
  <si>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</si>
  <si>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</si>
  <si>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</si>
  <si>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</si>
  <si>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</si>
  <si>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</si>
  <si>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</si>
  <si>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</si>
  <si>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</si>
  <si>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</si>
  <si>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</si>
  <si>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</si>
  <si>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</si>
  <si>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</si>
  <si>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</si>
  <si>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</si>
  <si>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</si>
  <si>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</si>
  <si>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</si>
  <si>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</si>
  <si>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</si>
  <si>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</si>
  <si>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</si>
  <si>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</si>
  <si>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</si>
  <si>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</si>
  <si>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</si>
  <si>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</si>
  <si>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</si>
  <si>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</si>
  <si>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</si>
  <si>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</si>
  <si>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</si>
  <si>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</si>
  <si>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</si>
  <si>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</si>
  <si>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</si>
  <si>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</si>
  <si>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</si>
  <si>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</si>
  <si>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</si>
  <si>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</si>
  <si>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</si>
  <si>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</si>
  <si>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</si>
  <si>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</si>
  <si>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</si>
  <si>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</si>
  <si>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</si>
  <si>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</si>
  <si>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</si>
  <si>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</si>
  <si>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</si>
  <si>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</si>
  <si>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</si>
  <si>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</si>
  <si>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</si>
  <si>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</si>
  <si>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</si>
  <si>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</si>
  <si>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</si>
  <si>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</si>
  <si>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</si>
  <si>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</si>
  <si>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</si>
  <si>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</si>
  <si>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</si>
  <si>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</si>
  <si>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</si>
  <si>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</si>
  <si>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</si>
  <si>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</si>
  <si>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</si>
  <si>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</si>
  <si>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</si>
  <si>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</si>
  <si>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</si>
  <si>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</si>
  <si>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</si>
  <si>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</si>
  <si>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</si>
  <si>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</si>
  <si>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</si>
  <si>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</si>
  <si>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</si>
  <si>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</si>
  <si>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</si>
  <si>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</si>
  <si>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</si>
  <si>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</si>
  <si>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</si>
  <si>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</si>
  <si>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</si>
  <si>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</si>
  <si>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</si>
  <si>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</si>
  <si>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</si>
  <si>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</si>
  <si>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</si>
  <si>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</si>
  <si>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</si>
  <si>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</si>
  <si>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</si>
  <si>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</si>
  <si>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</si>
  <si>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</si>
  <si>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</si>
  <si>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</si>
  <si>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</si>
  <si>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</si>
  <si>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</si>
  <si>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</si>
  <si>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</si>
  <si>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</si>
  <si>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</si>
  <si>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</si>
  <si>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</si>
  <si>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</si>
  <si>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</si>
  <si>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</si>
  <si>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</si>
  <si>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</si>
  <si>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</si>
  <si>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</si>
  <si>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</si>
  <si>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</si>
  <si>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</si>
  <si>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</si>
  <si>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</si>
  <si>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</si>
  <si>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</si>
  <si>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</si>
  <si>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</si>
  <si>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</si>
  <si>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</si>
  <si>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</si>
  <si>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</si>
  <si>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</si>
  <si>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</si>
  <si>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</si>
  <si>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</si>
  <si>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</si>
  <si>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</si>
  <si>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</si>
  <si>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</si>
  <si>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</si>
  <si>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</si>
  <si>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</si>
  <si>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</si>
  <si>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</si>
  <si>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</si>
  <si>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</si>
  <si>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</si>
  <si>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</si>
  <si>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</si>
  <si>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</si>
  <si>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</si>
  <si>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</si>
  <si>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</si>
  <si>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</si>
  <si>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</si>
  <si>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</si>
  <si>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</si>
  <si>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</si>
  <si>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</si>
  <si>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</si>
  <si>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</si>
  <si>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</si>
  <si>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</si>
  <si>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</si>
  <si>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</si>
  <si>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</si>
  <si>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</si>
  <si>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</si>
  <si>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</si>
  <si>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</si>
  <si>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</si>
  <si>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</si>
  <si>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</si>
  <si>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</si>
  <si>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</si>
  <si>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</si>
  <si>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</si>
  <si>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</si>
  <si>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</si>
  <si>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</si>
  <si>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</si>
  <si>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</si>
  <si>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</si>
  <si>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</si>
  <si>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</si>
  <si>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</si>
  <si>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</si>
  <si>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</si>
  <si>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</si>
  <si>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</si>
  <si>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</si>
  <si>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</si>
  <si>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</si>
  <si>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</si>
  <si>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</si>
  <si>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</si>
  <si>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</si>
  <si>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</si>
  <si>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</si>
  <si>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</si>
  <si>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</si>
  <si>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</si>
  <si>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</si>
  <si>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</si>
  <si>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</si>
  <si>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</si>
  <si>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</si>
  <si>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</si>
  <si>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</si>
  <si>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</si>
  <si>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</si>
  <si>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</si>
  <si>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</si>
  <si>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</si>
  <si>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</si>
  <si>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</si>
  <si>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</si>
  <si>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</si>
  <si>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</si>
  <si>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</si>
  <si>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</si>
  <si>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</si>
  <si>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</si>
  <si>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</si>
  <si>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</si>
  <si>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</si>
  <si>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</si>
  <si>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</si>
  <si>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</si>
  <si>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</si>
  <si>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</si>
  <si>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</si>
  <si>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</si>
  <si>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</si>
  <si>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</si>
  <si>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</si>
  <si>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</si>
  <si>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</si>
  <si>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</si>
  <si>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</si>
  <si>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</si>
  <si>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</si>
  <si>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</si>
  <si>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</si>
  <si>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</si>
  <si>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</si>
  <si>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</si>
  <si>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</si>
  <si>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</si>
  <si>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</si>
  <si>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</si>
  <si>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</si>
  <si>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</si>
  <si>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</si>
  <si>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</si>
  <si>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</si>
  <si>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</si>
  <si>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</si>
  <si>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</si>
  <si>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</si>
  <si>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</si>
  <si>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</si>
  <si>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</si>
  <si>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</si>
  <si>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</si>
  <si>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</si>
  <si>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</si>
  <si>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</si>
  <si>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</si>
  <si>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</si>
  <si>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</si>
  <si>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</si>
  <si>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</si>
  <si>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</si>
  <si>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</si>
  <si>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</si>
  <si>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</si>
  <si>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</si>
  <si>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</si>
  <si>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</si>
  <si>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</si>
  <si>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</si>
  <si>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</si>
  <si>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</si>
  <si>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</si>
  <si>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</si>
  <si>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</si>
  <si>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</si>
  <si>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</si>
  <si>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</si>
  <si>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</si>
  <si>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</si>
  <si>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</si>
  <si>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</si>
  <si>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</si>
  <si>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</si>
  <si>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</si>
  <si>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</si>
  <si>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</si>
  <si>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</si>
  <si>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</si>
  <si>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</si>
  <si>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</si>
  <si>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</si>
  <si>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</si>
  <si>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</si>
  <si>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</si>
  <si>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</si>
  <si>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</si>
  <si>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</si>
  <si>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</si>
  <si>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</si>
  <si>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</si>
  <si>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</si>
  <si>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</si>
  <si>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</si>
  <si>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</si>
  <si>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</si>
  <si>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</si>
  <si>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</si>
  <si>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</si>
  <si>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</si>
  <si>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</si>
  <si>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</si>
  <si>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</si>
  <si>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</si>
  <si>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</si>
  <si>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</si>
  <si>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</si>
  <si>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</si>
  <si>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</si>
  <si>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</si>
  <si>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</si>
  <si>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</si>
  <si>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</si>
  <si>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</si>
  <si>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</si>
  <si>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</si>
  <si>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</si>
  <si>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</si>
  <si>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</si>
  <si>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</si>
  <si>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</si>
  <si>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</si>
  <si>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</si>
  <si>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</si>
  <si>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</si>
  <si>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</si>
  <si>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</si>
  <si>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</si>
  <si>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</si>
  <si>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</si>
  <si>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</si>
  <si>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</si>
  <si>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</si>
  <si>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</si>
  <si>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</si>
  <si>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</si>
  <si>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</si>
  <si>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</si>
  <si>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</si>
  <si>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</si>
  <si>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</si>
  <si>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</si>
  <si>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</si>
  <si>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</si>
  <si>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</si>
  <si>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</si>
  <si>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</si>
  <si>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</si>
  <si>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</si>
  <si>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</si>
  <si>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</si>
  <si>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</si>
  <si>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</si>
  <si>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</si>
  <si>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</si>
  <si>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</si>
  <si>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</si>
  <si>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</si>
  <si>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</si>
  <si>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</si>
  <si>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</si>
  <si>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</si>
  <si>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</si>
  <si>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</si>
  <si>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</si>
  <si>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</si>
  <si>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</si>
  <si>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</si>
  <si>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</si>
  <si>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</si>
  <si>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</si>
  <si>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</si>
  <si>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</si>
  <si>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</si>
  <si>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</si>
  <si>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</si>
  <si>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</si>
  <si>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</si>
  <si>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</si>
  <si>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</si>
  <si>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</si>
  <si>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</si>
  <si>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</si>
  <si>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</si>
  <si>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</si>
  <si>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</si>
  <si>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</si>
  <si>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</si>
  <si>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</si>
  <si>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</si>
  <si>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</si>
  <si>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</si>
  <si>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</si>
  <si>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</si>
  <si>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</si>
  <si>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</si>
  <si>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</si>
  <si>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</si>
  <si>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</si>
  <si>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</si>
  <si>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</si>
  <si>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</si>
  <si>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</si>
  <si>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</si>
  <si>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</si>
  <si>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</si>
  <si>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</si>
  <si>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</si>
  <si>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</si>
  <si>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</si>
  <si>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</si>
  <si>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</si>
  <si>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</si>
  <si>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</si>
  <si>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</si>
  <si>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</si>
  <si>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</si>
  <si>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</si>
  <si>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</si>
  <si>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</si>
  <si>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</si>
  <si>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</si>
  <si>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</si>
  <si>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</si>
  <si>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</si>
  <si>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</si>
  <si>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</si>
  <si>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</si>
  <si>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</si>
  <si>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</si>
  <si>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</si>
  <si>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</si>
  <si>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</si>
  <si>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</si>
  <si>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</si>
  <si>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</si>
  <si>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</si>
  <si>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</si>
  <si>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</si>
  <si>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</si>
  <si>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</si>
  <si>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</si>
  <si>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</si>
  <si>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</si>
  <si>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</si>
  <si>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</si>
  <si>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</si>
  <si>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</si>
  <si>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</si>
  <si>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</si>
  <si>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</si>
  <si>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</si>
  <si>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</si>
  <si>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</si>
  <si>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</si>
  <si>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</si>
  <si>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</si>
  <si>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</si>
  <si>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</si>
  <si>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</si>
  <si>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</si>
  <si>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</si>
  <si>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</si>
  <si>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</si>
  <si>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</si>
  <si>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</si>
  <si>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</si>
  <si>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</si>
  <si>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</si>
  <si>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</si>
  <si>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</si>
  <si>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</si>
  <si>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</si>
  <si>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</si>
  <si>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</si>
  <si>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</si>
  <si>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</si>
  <si>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</si>
  <si>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</si>
  <si>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</si>
  <si>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</si>
  <si>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</si>
  <si>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</si>
  <si>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</si>
  <si>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</si>
  <si>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</si>
  <si>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</si>
  <si>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</si>
  <si>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</si>
  <si>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</si>
  <si>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</si>
  <si>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</si>
  <si>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</si>
  <si>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</si>
  <si>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</si>
  <si>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</si>
  <si>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</si>
  <si>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</si>
  <si>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</si>
  <si>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</si>
  <si>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</si>
  <si>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</si>
  <si>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</si>
  <si>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</si>
  <si>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</si>
  <si>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</si>
  <si>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</si>
  <si>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</si>
  <si>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</si>
  <si>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</si>
  <si>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</si>
  <si>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</si>
  <si>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</si>
  <si>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</si>
  <si>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</si>
  <si>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</si>
  <si>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</si>
  <si>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</si>
  <si>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</si>
  <si>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</si>
  <si>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</si>
  <si>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</si>
  <si>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</si>
  <si>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</si>
  <si>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</si>
  <si>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</si>
  <si>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</si>
  <si>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</si>
  <si>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</si>
  <si>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</si>
  <si>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</si>
  <si>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</si>
  <si>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</si>
  <si>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</si>
  <si>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</si>
  <si>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</si>
  <si>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</si>
  <si>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</si>
  <si>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</si>
  <si>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</si>
  <si>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</si>
  <si>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</si>
  <si>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</si>
  <si>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</si>
  <si>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</si>
  <si>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</si>
  <si>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</si>
  <si>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</si>
  <si>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</si>
  <si>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</si>
  <si>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</si>
  <si>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</si>
  <si>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</si>
  <si>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</si>
  <si>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</si>
  <si>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</si>
  <si>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</si>
  <si>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</si>
  <si>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</si>
  <si>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</si>
  <si>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</si>
  <si>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</si>
  <si>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</si>
  <si>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</si>
  <si>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</si>
  <si>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</si>
  <si>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</si>
  <si>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</si>
  <si>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</si>
  <si>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</si>
  <si>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</si>
  <si>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</si>
  <si>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</si>
  <si>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</si>
  <si>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</si>
  <si>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</si>
  <si>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</si>
  <si>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</si>
  <si>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</si>
  <si>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</si>
  <si>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</si>
  <si>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</si>
  <si>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</si>
  <si>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</si>
  <si>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</si>
  <si>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</si>
  <si>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</si>
  <si>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</si>
  <si>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</si>
  <si>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</si>
  <si>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</si>
  <si>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</si>
  <si>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</si>
  <si>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</si>
  <si>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</si>
  <si>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</si>
  <si>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</si>
  <si>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</si>
  <si>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</si>
  <si>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</si>
  <si>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</si>
  <si>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</si>
  <si>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</si>
  <si>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</si>
  <si>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</si>
  <si>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</si>
  <si>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</si>
  <si>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</si>
  <si>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</si>
  <si>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</si>
  <si>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</si>
  <si>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</si>
  <si>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</si>
  <si>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</si>
  <si>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</si>
  <si>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</si>
  <si>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</si>
  <si>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</si>
  <si>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</si>
  <si>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</si>
  <si>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</si>
  <si>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</si>
  <si>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</si>
  <si>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</si>
  <si>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</si>
  <si>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</si>
  <si>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</si>
  <si>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</si>
  <si>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</si>
  <si>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</si>
  <si>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</si>
  <si>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</si>
  <si>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</si>
  <si>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</si>
  <si>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</si>
  <si>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</si>
  <si>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</si>
  <si>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</si>
  <si>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</si>
  <si>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</si>
  <si>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</si>
  <si>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</si>
  <si>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</si>
  <si>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</si>
  <si>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</si>
  <si>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</si>
  <si>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</si>
  <si>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</si>
  <si>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</si>
  <si>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</si>
  <si>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</si>
  <si>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</si>
  <si>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</si>
  <si>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</si>
  <si>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</si>
  <si>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</si>
  <si>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</si>
  <si>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</si>
  <si>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</si>
  <si>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</si>
  <si>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</si>
  <si>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</si>
  <si>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</si>
  <si>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</si>
  <si>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</si>
  <si>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</si>
  <si>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</si>
  <si>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</si>
  <si>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</si>
  <si>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</si>
  <si>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</si>
  <si>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</si>
  <si>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</si>
  <si>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</si>
  <si>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</si>
  <si>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</si>
  <si>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</si>
  <si>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</si>
  <si>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</si>
  <si>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</si>
  <si>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</si>
  <si>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</si>
  <si>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</si>
  <si>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</si>
  <si>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</si>
  <si>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</si>
  <si>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</si>
  <si>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</si>
  <si>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</si>
  <si>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</si>
  <si>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</si>
  <si>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</si>
  <si>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</si>
  <si>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</si>
  <si>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</si>
  <si>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</si>
  <si>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</si>
  <si>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</si>
  <si>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</si>
  <si>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</si>
  <si>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</si>
  <si>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</si>
  <si>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</si>
  <si>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</si>
  <si>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</si>
  <si>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</si>
  <si>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</si>
  <si>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</si>
  <si>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</si>
  <si>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</si>
  <si>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</si>
  <si>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</si>
  <si>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</si>
  <si>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</si>
  <si>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</si>
  <si>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</si>
  <si>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</si>
  <si>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</si>
  <si>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</si>
  <si>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</si>
  <si>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</si>
  <si>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</si>
  <si>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</si>
  <si>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</si>
  <si>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</si>
  <si>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</si>
  <si>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</si>
  <si>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</si>
  <si>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</si>
  <si>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</si>
  <si>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</si>
  <si>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</si>
  <si>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</si>
  <si>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</si>
  <si>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</si>
  <si>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</si>
  <si>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</si>
  <si>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</si>
  <si>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</si>
  <si>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</si>
  <si>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</si>
  <si>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</si>
  <si>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</si>
  <si>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</si>
  <si>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</si>
  <si>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</si>
  <si>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</si>
  <si>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</si>
  <si>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</si>
  <si>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</si>
  <si>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</si>
  <si>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</si>
  <si>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</si>
  <si>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</si>
  <si>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</si>
  <si>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</si>
  <si>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</si>
  <si>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</si>
  <si>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</si>
  <si>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</si>
  <si>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</si>
  <si>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</si>
  <si>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</si>
  <si>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</si>
  <si>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</si>
  <si>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</si>
  <si>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</si>
  <si>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</si>
  <si>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</si>
  <si>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</si>
  <si>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</si>
  <si>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</si>
  <si>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</si>
  <si>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</si>
  <si>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</si>
  <si>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</si>
  <si>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</si>
  <si>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</si>
  <si>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</si>
  <si>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</si>
  <si>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</si>
  <si>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</si>
  <si>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</si>
  <si>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</si>
  <si>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</si>
  <si>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</si>
  <si>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</si>
  <si>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</si>
  <si>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</si>
  <si>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</si>
  <si>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</si>
  <si>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</si>
  <si>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</si>
  <si>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</si>
  <si>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</si>
  <si>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</si>
  <si>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</si>
  <si>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</si>
  <si>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</si>
  <si>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</si>
  <si>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</si>
  <si>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</si>
  <si>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</si>
  <si>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</si>
  <si>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</si>
  <si>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</si>
  <si>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</si>
  <si>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</si>
  <si>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</si>
  <si>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</si>
  <si>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</si>
  <si>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</si>
  <si>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</si>
  <si>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</si>
  <si>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</si>
  <si>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</si>
  <si>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</si>
  <si>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</si>
  <si>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</si>
  <si>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</si>
  <si>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</si>
  <si>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</si>
  <si>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</si>
  <si>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</si>
  <si>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</si>
  <si>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</si>
  <si>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</si>
  <si>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</si>
  <si>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</si>
  <si>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</si>
  <si>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</si>
  <si>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</si>
  <si>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</si>
  <si>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</si>
  <si>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</si>
  <si>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</si>
  <si>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</si>
  <si>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</si>
  <si>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</si>
  <si>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</si>
  <si>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</si>
  <si>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</si>
  <si>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</si>
  <si>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</si>
  <si>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</si>
  <si>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</si>
  <si>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</si>
  <si>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</si>
  <si>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</si>
  <si>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</si>
  <si>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</si>
  <si>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</si>
  <si>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</si>
  <si>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</si>
  <si>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</si>
  <si>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</si>
  <si>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</si>
  <si>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</si>
  <si>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</si>
  <si>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</si>
  <si>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</si>
  <si>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</si>
  <si>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</si>
  <si>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</si>
  <si>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</si>
  <si>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</si>
  <si>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</si>
  <si>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</si>
  <si>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</si>
  <si>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</si>
  <si>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</si>
  <si>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</si>
  <si>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</si>
  <si>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</si>
  <si>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</si>
  <si>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</si>
  <si>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</si>
  <si>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</si>
  <si>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</si>
  <si>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</si>
  <si>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</si>
  <si>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</si>
  <si>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</si>
  <si>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</si>
  <si>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</si>
  <si>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</si>
  <si>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</si>
  <si>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</si>
  <si>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</si>
  <si>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</si>
  <si>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</si>
  <si>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</si>
  <si>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</si>
  <si>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</si>
  <si>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</si>
  <si>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</si>
  <si>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</si>
  <si>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</si>
  <si>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</si>
  <si>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</si>
  <si>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</si>
  <si>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</si>
  <si>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</si>
  <si>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</si>
  <si>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</si>
  <si>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</si>
  <si>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</si>
  <si>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</si>
  <si>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</si>
  <si>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</si>
  <si>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</si>
  <si>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</si>
  <si>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</si>
  <si>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</si>
  <si>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</si>
  <si>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</si>
  <si>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</si>
  <si>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</si>
  <si>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</si>
  <si>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</si>
  <si>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</si>
  <si>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</si>
  <si>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</si>
  <si>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</si>
  <si>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</si>
  <si>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</si>
  <si>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</si>
  <si>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</si>
  <si>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</si>
  <si>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</si>
  <si>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</si>
  <si>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</si>
  <si>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</si>
  <si>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</si>
  <si>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</si>
  <si>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</si>
  <si>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</si>
  <si>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</si>
  <si>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</si>
  <si>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</si>
  <si>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</si>
  <si>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</si>
  <si>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</si>
  <si>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</si>
  <si>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</si>
  <si>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</si>
  <si>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</si>
  <si>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</si>
  <si>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</si>
  <si>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</si>
  <si>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</si>
  <si>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</si>
  <si>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</si>
  <si>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</si>
  <si>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</si>
  <si>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</si>
  <si>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</si>
  <si>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</si>
  <si>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</si>
  <si>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</si>
  <si>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</si>
  <si>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</si>
  <si>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</si>
  <si>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</si>
  <si>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</si>
  <si>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</si>
  <si>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</si>
  <si>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</si>
  <si>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</si>
  <si>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</si>
  <si>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</si>
  <si>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</si>
  <si>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</si>
  <si>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</si>
  <si>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</si>
  <si>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</si>
  <si>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</si>
  <si>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</si>
  <si>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</si>
  <si>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</si>
  <si>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</si>
  <si>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</si>
  <si>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</si>
  <si>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</si>
  <si>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</si>
  <si>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</si>
  <si>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</si>
  <si>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</si>
  <si>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</si>
  <si>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</si>
  <si>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</si>
  <si>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</si>
  <si>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</si>
  <si>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</si>
  <si>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</si>
  <si>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</si>
  <si>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</si>
  <si>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</si>
  <si>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</si>
  <si>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</si>
  <si>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</si>
  <si>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</si>
  <si>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</si>
  <si>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</si>
  <si>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</si>
  <si>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</si>
  <si>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</si>
  <si>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</si>
  <si>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</si>
  <si>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</si>
  <si>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</si>
  <si>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</si>
  <si>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</si>
  <si>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</si>
  <si>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</si>
  <si>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</si>
  <si>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</si>
  <si>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</si>
  <si>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</si>
  <si>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</si>
  <si>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</si>
  <si>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</si>
  <si>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</si>
  <si>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</si>
  <si>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</si>
  <si>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</si>
  <si>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</si>
  <si>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</si>
  <si>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</si>
  <si>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</si>
  <si>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</si>
  <si>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</si>
  <si>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</si>
  <si>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</si>
  <si>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</si>
  <si>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</si>
  <si>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</si>
  <si>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</si>
  <si>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</si>
  <si>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</si>
  <si>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</si>
  <si>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</si>
  <si>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</si>
  <si>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</si>
  <si>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</si>
  <si>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</si>
  <si>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</si>
  <si>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</si>
  <si>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</si>
  <si>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</si>
  <si>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</si>
  <si>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</si>
  <si>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</si>
  <si>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</si>
  <si>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</si>
  <si>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</si>
  <si>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</si>
  <si>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</si>
  <si>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</si>
  <si>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</si>
  <si>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</si>
  <si>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</si>
  <si>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</si>
  <si>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</si>
  <si>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</si>
  <si>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</si>
  <si>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</si>
  <si>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</si>
  <si>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</si>
  <si>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</si>
  <si>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</si>
  <si>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</si>
  <si>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</si>
  <si>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</si>
  <si>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</si>
  <si>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</si>
  <si>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</si>
  <si>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</si>
  <si>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</si>
  <si>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</si>
  <si>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</si>
  <si>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</si>
  <si>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</si>
  <si>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</si>
  <si>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</si>
  <si>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</si>
  <si>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</si>
  <si>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</si>
  <si>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</si>
  <si>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</si>
  <si>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</si>
  <si>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</si>
  <si>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</si>
  <si>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</si>
  <si>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</si>
  <si>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</si>
  <si>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</si>
  <si>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</si>
  <si>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</si>
  <si>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</si>
  <si>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</si>
  <si>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</si>
  <si>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</si>
  <si>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</si>
  <si>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</si>
  <si>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</si>
  <si>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</si>
  <si>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</si>
  <si>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</si>
  <si>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</si>
  <si>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</si>
  <si>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</si>
  <si>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</si>
  <si>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</si>
  <si>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</si>
  <si>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</si>
  <si>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</si>
  <si>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</si>
  <si>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</si>
  <si>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</si>
  <si>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</si>
  <si>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</si>
  <si>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</si>
  <si>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</si>
  <si>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</si>
  <si>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</si>
  <si>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</si>
  <si>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</si>
  <si>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</si>
  <si>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</si>
  <si>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</si>
  <si>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</si>
  <si>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</si>
  <si>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</si>
  <si>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</si>
  <si>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</si>
  <si>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</si>
  <si>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</si>
  <si>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</si>
  <si>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</si>
  <si>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</si>
  <si>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</si>
  <si>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</si>
  <si>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</si>
  <si>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</si>
  <si>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</si>
  <si>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</si>
  <si>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</si>
  <si>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</si>
  <si>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</si>
  <si>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</si>
  <si>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</si>
  <si>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</si>
  <si>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</si>
  <si>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</si>
  <si>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</si>
  <si>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</si>
  <si>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</si>
  <si>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</si>
  <si>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</si>
  <si>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</si>
  <si>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</si>
  <si>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</si>
  <si>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</si>
  <si>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</si>
  <si>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</si>
  <si>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</si>
  <si>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</si>
  <si>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</si>
  <si>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</si>
  <si>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</si>
  <si>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</si>
  <si>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</si>
  <si>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</si>
  <si>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</si>
  <si>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</si>
  <si>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</si>
  <si>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</si>
  <si>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</si>
  <si>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</si>
  <si>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</si>
  <si>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</si>
  <si>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</si>
  <si>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</si>
  <si>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</si>
  <si>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</si>
  <si>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</si>
  <si>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</si>
  <si>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</si>
  <si>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</si>
  <si>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</si>
  <si>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</si>
  <si>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</si>
  <si>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</si>
  <si>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</si>
  <si>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</si>
  <si>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</si>
  <si>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</si>
  <si>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</si>
  <si>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</si>
  <si>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</si>
  <si>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</si>
  <si>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</si>
  <si>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</si>
  <si>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</si>
  <si>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</si>
  <si>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</si>
  <si>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</si>
  <si>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</si>
  <si>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</si>
  <si>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</si>
  <si>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</si>
  <si>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</si>
  <si>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</si>
  <si>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</si>
  <si>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</si>
  <si>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</si>
  <si>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</si>
  <si>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</si>
  <si>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</si>
  <si>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</si>
  <si>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</si>
  <si>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</si>
  <si>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</si>
  <si>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</si>
  <si>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</si>
  <si>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</si>
  <si>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</si>
  <si>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</si>
  <si>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</si>
  <si>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</si>
  <si>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</si>
  <si>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</si>
  <si>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</si>
  <si>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</si>
  <si>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</si>
  <si>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</si>
  <si>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</si>
  <si>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</si>
  <si>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</si>
  <si>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</si>
  <si>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</si>
  <si>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</si>
  <si>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</si>
  <si>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</si>
  <si>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</si>
  <si>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</si>
  <si>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</si>
  <si>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</si>
  <si>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</si>
  <si>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</si>
  <si>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</si>
  <si>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</si>
  <si>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</si>
  <si>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</si>
  <si>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</si>
  <si>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</si>
  <si>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</si>
  <si>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</si>
  <si>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</si>
  <si>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</si>
  <si>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</si>
  <si>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</si>
  <si>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</si>
  <si>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</si>
  <si>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</si>
  <si>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</si>
  <si>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</si>
  <si>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</si>
  <si>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</si>
  <si>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</si>
  <si>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</si>
  <si>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</si>
  <si>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</si>
  <si>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</si>
  <si>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</si>
  <si>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</si>
  <si>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</si>
  <si>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</si>
  <si>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</si>
  <si>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</si>
  <si>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</si>
  <si>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</si>
  <si>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</si>
  <si>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</si>
  <si>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</si>
  <si>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</si>
  <si>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</si>
  <si>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</si>
  <si>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</si>
  <si>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</si>
  <si>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</si>
  <si>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</si>
  <si>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</si>
  <si>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</si>
  <si>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</si>
  <si>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</si>
  <si>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</si>
  <si>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</si>
  <si>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</si>
  <si>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</si>
  <si>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</si>
  <si>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</si>
  <si>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</si>
  <si>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</si>
  <si>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</si>
  <si>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</si>
  <si>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</si>
  <si>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</si>
  <si>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</si>
  <si>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</si>
  <si>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</si>
  <si>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</si>
  <si>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</si>
  <si>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</si>
  <si>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</si>
  <si>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</si>
  <si>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</si>
  <si>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</si>
  <si>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</si>
  <si>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</si>
  <si>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</si>
  <si>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</si>
  <si>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</si>
  <si>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</si>
  <si>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</si>
  <si>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</si>
  <si>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</si>
  <si>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</si>
  <si>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</si>
  <si>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</si>
  <si>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</si>
  <si>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</si>
  <si>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</si>
  <si>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</si>
  <si>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</si>
  <si>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</si>
  <si>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</si>
  <si>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</si>
  <si>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</si>
  <si>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</si>
  <si>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</si>
  <si>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</si>
  <si>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</si>
  <si>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</si>
  <si>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</si>
  <si>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</si>
  <si>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</si>
  <si>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</si>
  <si>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</si>
  <si>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</si>
  <si>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</si>
  <si>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</si>
  <si>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</si>
  <si>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</si>
  <si>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</si>
  <si>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</si>
  <si>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</si>
  <si>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</si>
  <si>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</si>
  <si>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</si>
  <si>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</si>
  <si>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</si>
  <si>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</si>
  <si>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</si>
  <si>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</si>
  <si>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</si>
  <si>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</si>
  <si>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</si>
  <si>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</si>
  <si>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</si>
  <si>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</si>
  <si>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</si>
  <si>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</si>
  <si>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</si>
  <si>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</si>
  <si>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</si>
  <si>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</si>
  <si>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</si>
  <si>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</si>
  <si>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</si>
  <si>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</si>
  <si>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</si>
  <si>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</si>
  <si>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</si>
  <si>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</si>
  <si>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</si>
  <si>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</si>
  <si>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</si>
  <si>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</si>
  <si>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</si>
  <si>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</si>
  <si>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</si>
  <si>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</si>
  <si>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</si>
  <si>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</si>
  <si>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</si>
  <si>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</si>
  <si>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</si>
  <si>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</si>
  <si>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</si>
  <si>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</si>
  <si>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</si>
  <si>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</si>
  <si>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</si>
  <si>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</si>
  <si>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</si>
  <si>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</si>
  <si>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</si>
  <si>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</si>
  <si>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</si>
  <si>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</si>
  <si>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</si>
  <si>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</si>
  <si>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</si>
  <si>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</si>
  <si>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</si>
  <si>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</si>
  <si>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</si>
  <si>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</si>
  <si>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</si>
  <si>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</si>
  <si>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</si>
  <si>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</si>
  <si>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</si>
  <si>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</si>
  <si>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</si>
  <si>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</si>
  <si>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</si>
  <si>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</si>
  <si>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</si>
  <si>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</si>
  <si>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</si>
  <si>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</si>
  <si>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</si>
  <si>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</si>
  <si>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</si>
  <si>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</si>
  <si>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</si>
  <si>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</si>
  <si>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</si>
  <si>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</si>
  <si>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</si>
  <si>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</si>
  <si>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</si>
  <si>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</si>
  <si>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</si>
  <si>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</si>
  <si>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</si>
  <si>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</si>
  <si>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</si>
  <si>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</si>
  <si>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</si>
  <si>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</si>
  <si>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</si>
  <si>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</si>
  <si>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</si>
  <si>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</si>
  <si>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</si>
  <si>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</si>
  <si>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</si>
  <si>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</si>
  <si>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</si>
  <si>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</si>
  <si>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</si>
  <si>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</si>
  <si>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</si>
  <si>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</si>
  <si>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</si>
  <si>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</si>
  <si>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</si>
  <si>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</si>
  <si>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</si>
  <si>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</si>
  <si>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</si>
  <si>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</si>
  <si>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</si>
  <si>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</si>
  <si>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</si>
  <si>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</si>
  <si>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</si>
  <si>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</si>
  <si>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</si>
  <si>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</si>
  <si>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</si>
  <si>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</si>
  <si>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</si>
  <si>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</si>
  <si>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</si>
  <si>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</si>
  <si>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</si>
  <si>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</si>
  <si>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</si>
  <si>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</si>
  <si>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</si>
  <si>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</si>
  <si>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</si>
  <si>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</si>
  <si>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</si>
  <si>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</si>
  <si>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</si>
  <si>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</si>
  <si>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</si>
  <si>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</si>
  <si>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</si>
  <si>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</si>
  <si>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</si>
  <si>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</si>
  <si>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</si>
  <si>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</si>
  <si>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</si>
  <si>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</si>
  <si>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</si>
  <si>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</si>
  <si>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</si>
  <si>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</si>
  <si>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</si>
  <si>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</si>
  <si>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</si>
  <si>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</si>
  <si>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</si>
  <si>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</si>
  <si>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</si>
  <si>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</si>
  <si>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</si>
  <si>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</si>
  <si>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</si>
  <si>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</si>
  <si>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</si>
  <si>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</si>
  <si>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</si>
  <si>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</si>
  <si>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</si>
  <si>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</si>
  <si>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</si>
  <si>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</si>
  <si>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</si>
  <si>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</si>
  <si>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</si>
  <si>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</si>
  <si>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</si>
  <si>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</si>
  <si>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</si>
  <si>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</si>
  <si>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</si>
  <si>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</si>
  <si>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</si>
  <si>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</si>
  <si>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</si>
  <si>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</si>
  <si>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</si>
  <si>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</si>
  <si>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</si>
  <si>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</si>
  <si>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</si>
  <si>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</si>
  <si>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</si>
  <si>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</si>
  <si>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</si>
  <si>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</si>
  <si>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</si>
  <si>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</si>
  <si>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</si>
  <si>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</si>
  <si>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</si>
  <si>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</si>
  <si>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</si>
  <si>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</si>
  <si>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</si>
  <si>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</si>
  <si>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</si>
  <si>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</si>
  <si>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</si>
  <si>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</si>
  <si>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</si>
  <si>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</si>
  <si>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</si>
  <si>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</si>
  <si>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</si>
  <si>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</si>
  <si>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</si>
  <si>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</si>
  <si>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</si>
  <si>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</si>
  <si>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</si>
  <si>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</si>
  <si>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</si>
  <si>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</si>
  <si>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</si>
  <si>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</si>
  <si>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</si>
  <si>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</si>
  <si>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</si>
  <si>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</si>
  <si>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</si>
  <si>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</si>
  <si>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</si>
  <si>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</si>
  <si>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</si>
  <si>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</si>
  <si>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</si>
  <si>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</si>
  <si>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</si>
  <si>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</si>
  <si>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</si>
  <si>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</si>
  <si>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</si>
  <si>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</si>
  <si>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</si>
  <si>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</si>
  <si>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</si>
  <si>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</si>
  <si>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</si>
  <si>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</si>
  <si>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</si>
  <si>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</si>
  <si>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</si>
  <si>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</si>
  <si>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</si>
  <si>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</si>
  <si>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</si>
  <si>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</si>
  <si>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</si>
  <si>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</si>
  <si>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</si>
  <si>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</si>
  <si>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</si>
  <si>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</si>
  <si>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</si>
  <si>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</si>
  <si>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</si>
  <si>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</si>
  <si>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</si>
  <si>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</si>
  <si>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</si>
  <si>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</si>
  <si>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</si>
  <si>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</si>
  <si>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</si>
  <si>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</si>
  <si>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</si>
  <si>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</si>
  <si>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</si>
  <si>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</si>
  <si>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</si>
  <si>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</si>
  <si>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</si>
  <si>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</si>
  <si>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</si>
  <si>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</si>
  <si>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</si>
  <si>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</si>
  <si>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</si>
  <si>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</si>
  <si>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</si>
  <si>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</si>
  <si>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</si>
  <si>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</si>
  <si>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</si>
  <si>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</si>
  <si>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</si>
  <si>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</si>
  <si>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</si>
  <si>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</si>
  <si>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</si>
  <si>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</si>
  <si>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</si>
  <si>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</si>
  <si>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</si>
  <si>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</si>
  <si>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</si>
  <si>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</si>
  <si>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</si>
  <si>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</si>
  <si>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</si>
  <si>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</si>
  <si>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</si>
  <si>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</si>
  <si>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</si>
  <si>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</si>
  <si>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</si>
  <si>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</si>
  <si>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</si>
  <si>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</si>
  <si>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</si>
  <si>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</si>
  <si>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</si>
  <si>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</si>
  <si>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</si>
  <si>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</si>
  <si>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</si>
  <si>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</si>
  <si>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</si>
  <si>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</si>
  <si>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</si>
  <si>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</si>
  <si>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</si>
  <si>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</si>
  <si>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</si>
  <si>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</si>
  <si>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</si>
  <si>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</si>
  <si>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</si>
  <si>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</si>
  <si>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</si>
  <si>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</si>
  <si>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</si>
  <si>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</si>
  <si>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</si>
  <si>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</si>
  <si>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</si>
  <si>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</si>
  <si>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</si>
  <si>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</si>
  <si>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</si>
  <si>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</si>
  <si>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</si>
  <si>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</si>
  <si>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</si>
  <si>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</si>
  <si>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</si>
  <si>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</si>
  <si>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</si>
  <si>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</si>
  <si>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</si>
  <si>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</si>
  <si>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</si>
  <si>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</si>
  <si>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</si>
  <si>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</si>
  <si>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</si>
  <si>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</si>
  <si>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</si>
  <si>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</si>
  <si>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</si>
  <si>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</si>
  <si>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</si>
  <si>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</si>
  <si>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</si>
  <si>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</si>
  <si>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</si>
  <si>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</si>
  <si>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</si>
  <si>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</si>
  <si>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</si>
  <si>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</si>
  <si>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</si>
  <si>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</si>
  <si>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</si>
  <si>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</si>
  <si>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</si>
  <si>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</si>
  <si>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</si>
  <si>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</si>
  <si>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</si>
  <si>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</si>
  <si>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</si>
  <si>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</si>
  <si>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</si>
  <si>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</si>
  <si>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</si>
  <si>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</si>
  <si>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</si>
  <si>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</si>
  <si>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</si>
  <si>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</si>
  <si>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</si>
  <si>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</si>
  <si>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</si>
  <si>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</si>
  <si>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</si>
  <si>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</si>
  <si>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</si>
  <si>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</si>
  <si>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</si>
  <si>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</si>
  <si>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</si>
  <si>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</si>
  <si>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</si>
  <si>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</si>
  <si>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</si>
  <si>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</si>
  <si>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</si>
  <si>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</si>
  <si>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</si>
  <si>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</si>
  <si>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</si>
  <si>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</si>
  <si>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</si>
  <si>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</si>
  <si>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</si>
  <si>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</si>
  <si>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</si>
  <si>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</si>
  <si>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</si>
  <si>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</si>
  <si>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</si>
  <si>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</si>
  <si>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</si>
  <si>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</si>
  <si>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</si>
  <si>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</si>
  <si>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</si>
  <si>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</si>
  <si>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</si>
  <si>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</si>
  <si>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</si>
  <si>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</si>
  <si>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</si>
  <si>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</si>
  <si>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</si>
  <si>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</si>
  <si>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</si>
  <si>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</si>
  <si>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</si>
  <si>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</si>
  <si>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</si>
  <si>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</si>
  <si>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</si>
  <si>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</si>
  <si>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</si>
  <si>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</si>
  <si>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</si>
  <si>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</si>
  <si>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</si>
  <si>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</si>
  <si>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</si>
  <si>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</si>
  <si>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</si>
  <si>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</si>
  <si>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</si>
  <si>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</si>
  <si>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</si>
  <si>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</si>
  <si>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</si>
  <si>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</si>
  <si>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</si>
  <si>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</si>
  <si>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</si>
  <si>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</si>
  <si>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</si>
  <si>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</si>
  <si>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</si>
  <si>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</si>
  <si>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</si>
  <si>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</si>
  <si>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</si>
  <si>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</si>
  <si>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</si>
  <si>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</si>
  <si>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</si>
  <si>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</si>
  <si>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</si>
  <si>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</si>
  <si>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</si>
  <si>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</si>
  <si>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</si>
  <si>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</si>
  <si>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</si>
  <si>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</si>
  <si>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</si>
  <si>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</si>
  <si>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</si>
  <si>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</si>
  <si>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</si>
  <si>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</si>
  <si>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</si>
  <si>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</si>
  <si>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</si>
  <si>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</si>
  <si>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</si>
  <si>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</si>
  <si>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</si>
  <si>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</si>
  <si>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</si>
  <si>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</si>
  <si>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</si>
  <si>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</si>
  <si>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</si>
  <si>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</si>
  <si>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</si>
  <si>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</si>
  <si>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</si>
  <si>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</si>
  <si>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</si>
  <si>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</si>
  <si>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</si>
  <si>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</si>
  <si>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</si>
  <si>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</si>
  <si>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</si>
  <si>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</si>
  <si>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</si>
  <si>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</si>
  <si>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</si>
  <si>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</si>
  <si>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</si>
  <si>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</si>
  <si>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</si>
  <si>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</si>
  <si>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</si>
  <si>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</si>
  <si>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</si>
  <si>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</si>
  <si>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</si>
  <si>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</si>
  <si>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</si>
  <si>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</si>
  <si>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</si>
  <si>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</si>
  <si>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</si>
  <si>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</si>
  <si>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</si>
  <si>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</si>
  <si>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</si>
  <si>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</si>
  <si>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</si>
  <si>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</si>
  <si>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</si>
  <si>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</si>
  <si>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</si>
  <si>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</si>
  <si>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</si>
  <si>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</si>
  <si>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</si>
  <si>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</si>
  <si>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</si>
  <si>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</si>
  <si>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</si>
  <si>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</si>
  <si>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</si>
  <si>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</si>
  <si>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</si>
  <si>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</si>
  <si>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</si>
  <si>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</si>
  <si>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</si>
  <si>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</si>
  <si>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</si>
  <si>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</si>
  <si>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</si>
  <si>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</si>
  <si>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</si>
  <si>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</si>
  <si>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</si>
  <si>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</si>
  <si>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</si>
  <si>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</si>
  <si>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</si>
  <si>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</si>
  <si>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</si>
  <si>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</si>
  <si>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</si>
  <si>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</si>
  <si>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</si>
  <si>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</si>
  <si>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</si>
  <si>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</si>
  <si>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</si>
  <si>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</si>
  <si>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</si>
  <si>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</si>
  <si>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</si>
  <si>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</si>
  <si>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</si>
  <si>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</si>
  <si>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</si>
  <si>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</si>
  <si>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</si>
  <si>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</si>
  <si>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</si>
  <si>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</si>
  <si>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</si>
  <si>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</si>
  <si>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</si>
  <si>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</si>
  <si>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</si>
  <si>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</si>
  <si>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</si>
  <si>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</si>
  <si>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</si>
  <si>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</si>
  <si>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</si>
  <si>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</si>
  <si>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</si>
  <si>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</si>
  <si>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</si>
  <si>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</si>
  <si>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</si>
  <si>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</si>
  <si>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</si>
  <si>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</si>
  <si>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</si>
  <si>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</si>
  <si>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</si>
  <si>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</si>
  <si>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</si>
  <si>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</si>
  <si>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</si>
  <si>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</si>
  <si>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</si>
  <si>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</si>
  <si>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</si>
  <si>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</si>
  <si>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</si>
  <si>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</si>
  <si>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</si>
  <si>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</si>
  <si>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</si>
  <si>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</si>
  <si>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</si>
  <si>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</si>
  <si>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</si>
  <si>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</si>
  <si>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</si>
  <si>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</si>
  <si>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</si>
  <si>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</si>
  <si>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</si>
  <si>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</si>
  <si>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</si>
  <si>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</si>
  <si>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</si>
  <si>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</si>
  <si>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</si>
  <si>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</si>
  <si>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</si>
  <si>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</si>
  <si>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</si>
  <si>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</si>
  <si>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</si>
  <si>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</si>
  <si>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</si>
  <si>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</si>
  <si>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</si>
  <si>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</si>
  <si>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</si>
  <si>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</si>
  <si>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</si>
  <si>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</si>
  <si>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</si>
  <si>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</si>
  <si>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</si>
  <si>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</si>
  <si>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</si>
  <si>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</si>
  <si>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</si>
  <si>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</si>
  <si>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</si>
  <si>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</si>
  <si>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</si>
  <si>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</si>
  <si>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</si>
  <si>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</si>
  <si>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</si>
  <si>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</si>
  <si>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</si>
  <si>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</si>
  <si>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</si>
  <si>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</si>
  <si>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</si>
  <si>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</si>
  <si>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</si>
  <si>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</si>
  <si>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</si>
  <si>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</si>
  <si>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</si>
  <si>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</si>
  <si>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</si>
  <si>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</si>
  <si>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</si>
  <si>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</si>
  <si>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</si>
  <si>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</si>
  <si>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</si>
  <si>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</si>
  <si>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</si>
  <si>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</si>
  <si>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</si>
  <si>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</si>
  <si>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</si>
  <si>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</si>
  <si>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</si>
  <si>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</si>
  <si>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</si>
  <si>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</si>
  <si>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</si>
  <si>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</si>
  <si>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</si>
  <si>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</si>
  <si>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</si>
  <si>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</si>
  <si>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</si>
  <si>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</si>
  <si>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</si>
  <si>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</si>
  <si>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</si>
  <si>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</si>
  <si>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</si>
  <si>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</si>
  <si>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</si>
  <si>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</si>
  <si>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</si>
  <si>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</si>
  <si>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</si>
  <si>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</si>
  <si>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</si>
  <si>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</si>
  <si>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</si>
  <si>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</si>
  <si>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</si>
  <si>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</si>
  <si>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</si>
  <si>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</si>
  <si>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</si>
  <si>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</si>
  <si>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</si>
  <si>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</si>
  <si>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</si>
  <si>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</si>
  <si>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</si>
  <si>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</si>
  <si>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</si>
  <si>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</si>
  <si>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</si>
  <si>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</si>
  <si>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</si>
  <si>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</si>
  <si>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</si>
  <si>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</si>
  <si>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</si>
  <si>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</si>
  <si>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</si>
  <si>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</si>
  <si>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</si>
  <si>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</si>
  <si>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</si>
  <si>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</si>
  <si>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</si>
  <si>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</si>
  <si>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</si>
  <si>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</si>
  <si>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</si>
  <si>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</si>
  <si>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</si>
  <si>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</si>
  <si>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</si>
  <si>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</si>
  <si>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</si>
  <si>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</si>
  <si>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</si>
  <si>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</si>
  <si>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</si>
  <si>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</si>
  <si>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</si>
  <si>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</si>
  <si>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</si>
  <si>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</si>
  <si>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</si>
  <si>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</si>
  <si>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</si>
  <si>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</si>
  <si>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</si>
  <si>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</si>
  <si>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</si>
  <si>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</si>
  <si>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</si>
  <si>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</si>
  <si>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</si>
  <si>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</si>
  <si>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</si>
  <si>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</si>
  <si>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</si>
  <si>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</si>
  <si>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</si>
  <si>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</si>
  <si>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</si>
  <si>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</si>
  <si>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</si>
  <si>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</si>
  <si>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</si>
  <si>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</si>
  <si>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</si>
  <si>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</si>
  <si>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</si>
  <si>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</si>
  <si>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</si>
  <si>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</si>
  <si>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</si>
  <si>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</si>
  <si>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</si>
  <si>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</si>
  <si>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</si>
  <si>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</si>
  <si>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</si>
  <si>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</si>
  <si>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</si>
  <si>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</si>
  <si>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</si>
  <si>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</si>
  <si>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</si>
  <si>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</si>
  <si>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</si>
  <si>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</si>
  <si>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</si>
  <si>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</si>
  <si>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</si>
  <si>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</si>
  <si>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</si>
  <si>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</si>
  <si>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</si>
  <si>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</si>
  <si>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</si>
  <si>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</si>
  <si>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</si>
  <si>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</si>
  <si>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</si>
  <si>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</si>
  <si>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</si>
  <si>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</si>
  <si>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</si>
  <si>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</si>
  <si>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</si>
  <si>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</si>
  <si>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</si>
  <si>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</si>
  <si>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</si>
  <si>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</si>
  <si>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</si>
  <si>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</si>
  <si>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</si>
  <si>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</si>
  <si>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</si>
  <si>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</si>
  <si>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</si>
  <si>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</si>
  <si>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</si>
  <si>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</si>
  <si>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</si>
  <si>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</si>
  <si>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</si>
  <si>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</si>
  <si>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</si>
  <si>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</si>
  <si>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</si>
  <si>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</si>
  <si>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</si>
  <si>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</si>
  <si>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</si>
  <si>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</si>
  <si>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</si>
  <si>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</si>
  <si>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</si>
  <si>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</si>
  <si>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</si>
  <si>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</si>
  <si>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</si>
  <si>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</si>
  <si>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</si>
  <si>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</si>
  <si>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</si>
  <si>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</si>
  <si>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</si>
  <si>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</si>
  <si>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</si>
  <si>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</si>
  <si>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</si>
  <si>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</si>
  <si>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</si>
  <si>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</si>
  <si>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</si>
  <si>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</si>
  <si>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</si>
  <si>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</si>
  <si>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</si>
  <si>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</si>
  <si>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</si>
  <si>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</si>
  <si>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</si>
  <si>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</si>
  <si>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</si>
  <si>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</si>
  <si>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</si>
  <si>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</si>
  <si>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</si>
  <si>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</si>
  <si>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</si>
  <si>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</si>
  <si>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</si>
  <si>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</si>
  <si>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</si>
  <si>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</si>
  <si>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</si>
  <si>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</si>
  <si>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</si>
  <si>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</si>
  <si>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</si>
  <si>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</si>
  <si>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</si>
  <si>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</si>
  <si>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</si>
  <si>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</si>
  <si>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</si>
  <si>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</si>
  <si>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</si>
  <si>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</si>
  <si>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</si>
  <si>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</si>
  <si>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</si>
  <si>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</si>
  <si>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</si>
  <si>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</si>
  <si>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</si>
  <si>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</si>
  <si>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</si>
  <si>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</si>
  <si>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</si>
  <si>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</si>
  <si>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</si>
  <si>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</si>
  <si>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</si>
  <si>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</si>
  <si>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</si>
  <si>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</si>
  <si>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</si>
  <si>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</si>
  <si>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</si>
  <si>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</si>
  <si>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</si>
  <si>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</si>
  <si>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</si>
  <si>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</si>
  <si>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</si>
  <si>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</si>
  <si>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</si>
  <si>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</si>
  <si>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</si>
  <si>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</si>
  <si>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</si>
  <si>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</si>
  <si>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</si>
  <si>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</si>
  <si>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</si>
  <si>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</si>
  <si>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</si>
  <si>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</si>
  <si>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</si>
  <si>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</si>
  <si>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</si>
  <si>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</si>
  <si>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</si>
  <si>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</si>
  <si>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</si>
  <si>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</si>
  <si>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</si>
  <si>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</si>
  <si>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</si>
  <si>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</si>
  <si>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</si>
  <si>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</si>
  <si>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</si>
  <si>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</si>
  <si>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</si>
  <si>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</si>
  <si>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</si>
  <si>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</si>
  <si>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</si>
  <si>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</si>
  <si>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</si>
  <si>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</si>
  <si>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</si>
  <si>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</si>
  <si>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</si>
  <si>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</si>
  <si>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</si>
  <si>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</si>
  <si>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</si>
  <si>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</si>
  <si>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</si>
  <si>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</si>
  <si>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</si>
  <si>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</si>
  <si>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</si>
  <si>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</si>
  <si>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</si>
  <si>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</si>
  <si>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</si>
  <si>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</si>
  <si>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</si>
  <si>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</si>
  <si>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</si>
  <si>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</si>
  <si>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</si>
  <si>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</si>
  <si>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</si>
  <si>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</si>
  <si>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</si>
  <si>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</si>
  <si>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</si>
  <si>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</si>
  <si>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</si>
  <si>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</si>
  <si>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</si>
  <si>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</si>
  <si>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</si>
  <si>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</si>
  <si>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</si>
  <si>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</si>
  <si>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</si>
  <si>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</si>
  <si>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</si>
  <si>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</si>
  <si>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</si>
  <si>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</si>
  <si>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</si>
  <si>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</si>
  <si>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</si>
  <si>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</si>
  <si>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</si>
  <si>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</si>
  <si>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</si>
  <si>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</si>
  <si>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</si>
  <si>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</si>
  <si>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</si>
  <si>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</si>
  <si>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</si>
  <si>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</si>
  <si>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</si>
  <si>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</si>
  <si>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</si>
  <si>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</si>
  <si>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</si>
  <si>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</si>
  <si>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</si>
  <si>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</si>
  <si>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</si>
  <si>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</si>
  <si>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</si>
  <si>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</si>
  <si>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</si>
  <si>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</si>
  <si>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</si>
  <si>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</si>
  <si>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</si>
  <si>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</si>
  <si>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</si>
  <si>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</si>
  <si>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</si>
  <si>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</si>
  <si>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</si>
  <si>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</si>
  <si>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</si>
  <si>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</si>
  <si>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</si>
  <si>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</si>
  <si>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</si>
  <si>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</si>
  <si>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</si>
  <si>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</si>
  <si>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</si>
  <si>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</si>
  <si>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</si>
  <si>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</si>
  <si>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</si>
  <si>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</si>
  <si>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</si>
  <si>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</si>
  <si>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</si>
  <si>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</si>
  <si>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</si>
  <si>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</si>
  <si>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</si>
  <si>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</si>
  <si>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</si>
  <si>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</si>
  <si>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</si>
  <si>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</si>
  <si>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</si>
  <si>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</si>
  <si>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</si>
  <si>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</si>
  <si>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</si>
  <si>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</si>
  <si>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</si>
  <si>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</si>
  <si>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</si>
  <si>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</si>
  <si>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</si>
  <si>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</si>
  <si>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</si>
  <si>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</si>
  <si>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</si>
  <si>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</si>
  <si>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</si>
  <si>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</si>
  <si>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</si>
  <si>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</si>
  <si>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</si>
  <si>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</si>
  <si>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</si>
  <si>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</si>
  <si>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</si>
  <si>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</si>
  <si>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</si>
  <si>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</si>
  <si>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</si>
  <si>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</si>
  <si>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</si>
  <si>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</si>
  <si>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</si>
  <si>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</si>
  <si>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</si>
  <si>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</si>
  <si>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</si>
  <si>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</si>
  <si>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</si>
  <si>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</si>
  <si>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</si>
  <si>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</si>
  <si>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</si>
  <si>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</si>
  <si>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</si>
  <si>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</si>
  <si>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</si>
  <si>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</si>
  <si>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</si>
  <si>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</si>
  <si>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</si>
  <si>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</si>
  <si>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</si>
  <si>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</si>
  <si>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</si>
  <si>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</si>
  <si>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</si>
  <si>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</si>
  <si>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</si>
  <si>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</si>
  <si>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</si>
  <si>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</si>
  <si>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</si>
  <si>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</si>
  <si>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</si>
  <si>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</si>
  <si>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</si>
  <si>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</si>
  <si>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</si>
  <si>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</si>
  <si>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</si>
  <si>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</si>
  <si>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</si>
  <si>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</si>
  <si>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</si>
  <si>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</si>
  <si>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</si>
  <si>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</si>
  <si>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</si>
  <si>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</si>
  <si>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</si>
  <si>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</si>
  <si>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</si>
  <si>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</si>
  <si>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</si>
  <si>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</si>
  <si>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</si>
  <si>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</si>
  <si>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</si>
  <si>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</si>
  <si>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</si>
  <si>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</si>
  <si>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</si>
  <si>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</si>
  <si>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</si>
  <si>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</si>
  <si>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</si>
  <si>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</si>
  <si>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</si>
  <si>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</si>
  <si>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</si>
  <si>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</si>
  <si>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</si>
  <si>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</si>
  <si>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</si>
  <si>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</si>
  <si>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</si>
  <si>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</si>
  <si>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</si>
  <si>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</si>
  <si>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</si>
  <si>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</si>
  <si>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</si>
  <si>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</si>
  <si>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</si>
  <si>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</si>
  <si>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</si>
  <si>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</si>
  <si>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</si>
  <si>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</si>
  <si>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</si>
  <si>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</si>
  <si>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</si>
  <si>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</si>
  <si>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</si>
  <si>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</si>
  <si>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</si>
  <si>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</si>
  <si>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</si>
  <si>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</si>
  <si>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</si>
  <si>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</si>
  <si>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</si>
  <si>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</si>
  <si>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</si>
  <si>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</si>
  <si>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</si>
  <si>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</si>
  <si>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</si>
  <si>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</si>
  <si>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</si>
  <si>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</si>
  <si>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</si>
  <si>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</si>
  <si>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</si>
  <si>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</si>
  <si>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</si>
  <si>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</si>
  <si>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</si>
  <si>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</si>
  <si>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</si>
  <si>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</si>
  <si>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</si>
  <si>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</si>
  <si>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</si>
  <si>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</si>
  <si>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</si>
  <si>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</si>
  <si>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</si>
  <si>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</si>
  <si>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</si>
  <si>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</si>
  <si>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</si>
  <si>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</si>
  <si>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</si>
  <si>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</si>
  <si>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</si>
  <si>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</si>
  <si>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</si>
  <si>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</si>
  <si>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</si>
  <si>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</si>
  <si>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</si>
  <si>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</si>
  <si>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</si>
  <si>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</si>
  <si>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</si>
  <si>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</si>
  <si>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</si>
  <si>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</si>
  <si>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</si>
  <si>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</si>
  <si>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</si>
  <si>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</si>
  <si>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</si>
  <si>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</si>
  <si>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</si>
  <si>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</si>
  <si>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</si>
  <si>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</si>
  <si>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</si>
  <si>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</si>
  <si>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</si>
  <si>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</si>
  <si>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</si>
  <si>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</si>
  <si>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</si>
  <si>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</si>
  <si>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</si>
  <si>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</si>
  <si>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</si>
  <si>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</si>
  <si>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</si>
  <si>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</si>
  <si>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</si>
  <si>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</si>
  <si>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</si>
  <si>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</si>
  <si>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</si>
  <si>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</si>
  <si>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</si>
  <si>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</si>
  <si>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</si>
  <si>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</si>
  <si>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</si>
  <si>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</si>
  <si>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</si>
  <si>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</si>
  <si>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</si>
  <si>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</si>
  <si>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</si>
  <si>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</si>
  <si>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</si>
  <si>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</si>
  <si>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</si>
  <si>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</si>
  <si>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</si>
  <si>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</si>
  <si>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</si>
  <si>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</si>
  <si>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</si>
  <si>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</si>
  <si>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</si>
  <si>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</si>
  <si>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</si>
  <si>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</si>
  <si>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</si>
  <si>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</si>
  <si>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</si>
  <si>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</si>
  <si>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</si>
  <si>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</si>
  <si>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</si>
  <si>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</si>
  <si>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</si>
  <si>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</si>
  <si>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</si>
  <si>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</si>
  <si>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</si>
  <si>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</si>
  <si>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</si>
  <si>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</si>
  <si>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</si>
  <si>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</si>
  <si>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</si>
  <si>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</si>
  <si>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</si>
  <si>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</si>
  <si>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</si>
  <si>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</si>
  <si>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</si>
  <si>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</si>
  <si>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</si>
  <si>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</si>
  <si>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</si>
  <si>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</si>
  <si>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</si>
  <si>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</si>
  <si>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</si>
  <si>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</si>
  <si>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</si>
  <si>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</si>
  <si>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</si>
  <si>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</si>
  <si>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</si>
  <si>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</si>
  <si>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</si>
  <si>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</si>
  <si>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</si>
  <si>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</si>
  <si>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</si>
  <si>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</si>
  <si>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</si>
  <si>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</si>
  <si>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</si>
  <si>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</si>
  <si>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</si>
  <si>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</si>
  <si>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</si>
  <si>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</si>
  <si>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</si>
  <si>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</si>
  <si>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</si>
  <si>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</si>
  <si>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</si>
  <si>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</si>
  <si>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</si>
  <si>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</si>
  <si>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</si>
  <si>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</si>
  <si>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</si>
  <si>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</si>
  <si>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</si>
  <si>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</si>
  <si>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</si>
  <si>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</si>
  <si>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</si>
  <si>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</si>
  <si>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</si>
  <si>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</si>
  <si>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</si>
  <si>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</si>
  <si>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</si>
  <si>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</si>
  <si>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</si>
  <si>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</si>
  <si>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</si>
  <si>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</si>
  <si>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</si>
  <si>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</si>
  <si>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</si>
  <si>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</si>
  <si>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</si>
  <si>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</si>
  <si>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</si>
  <si>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</si>
  <si>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</si>
  <si>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</si>
  <si>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</si>
  <si>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</si>
  <si>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</si>
  <si>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</si>
  <si>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</si>
  <si>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</si>
  <si>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</si>
  <si>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</si>
  <si>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</si>
  <si>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</si>
  <si>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</si>
  <si>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</si>
  <si>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</si>
  <si>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</si>
  <si>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</si>
  <si>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</si>
  <si>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</si>
  <si>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</si>
  <si>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</si>
  <si>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</si>
  <si>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</si>
  <si>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</si>
  <si>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</si>
  <si>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</si>
  <si>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</si>
  <si>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</si>
  <si>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</si>
  <si>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</si>
  <si>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</si>
  <si>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</si>
  <si>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</si>
  <si>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</si>
  <si>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</si>
  <si>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</si>
  <si>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</si>
  <si>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</si>
  <si>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</si>
  <si>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</si>
  <si>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</si>
  <si>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</si>
  <si>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</si>
  <si>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</si>
  <si>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</si>
  <si>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</si>
  <si>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</si>
  <si>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</si>
  <si>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</si>
  <si>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</si>
  <si>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</si>
  <si>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</si>
  <si>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</si>
  <si>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</si>
  <si>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</si>
  <si>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</si>
  <si>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</si>
  <si>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</si>
  <si>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</si>
  <si>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</si>
  <si>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</si>
  <si>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</si>
  <si>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</si>
  <si>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</si>
  <si>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</si>
  <si>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</si>
  <si>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</si>
  <si>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</si>
  <si>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</si>
  <si>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</si>
  <si>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</si>
  <si>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</si>
  <si>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</si>
  <si>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</si>
  <si>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</si>
  <si>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</si>
  <si>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</si>
  <si>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</si>
  <si>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</si>
  <si>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</si>
  <si>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</si>
  <si>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</si>
  <si>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</si>
  <si>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</si>
  <si>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</si>
  <si>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</si>
  <si>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</si>
  <si>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</si>
  <si>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</si>
  <si>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</si>
  <si>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</si>
  <si>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</si>
  <si>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</si>
  <si>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</si>
  <si>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</si>
  <si>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</si>
  <si>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</si>
  <si>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</si>
  <si>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</si>
  <si>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</si>
  <si>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</si>
  <si>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</si>
  <si>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</si>
  <si>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</si>
  <si>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</si>
  <si>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</si>
  <si>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</si>
  <si>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</si>
  <si>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</si>
  <si>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</si>
  <si>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</si>
  <si>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</si>
  <si>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</si>
  <si>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</si>
  <si>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</si>
  <si>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</si>
  <si>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</si>
  <si>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</si>
  <si>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</si>
  <si>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</si>
  <si>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</si>
  <si>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</si>
  <si>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</si>
  <si>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</si>
  <si>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</si>
  <si>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</si>
  <si>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</si>
  <si>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</si>
  <si>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</si>
  <si>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</si>
  <si>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</si>
  <si>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</si>
  <si>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</si>
  <si>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</si>
  <si>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</si>
  <si>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</si>
  <si>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</si>
  <si>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</si>
  <si>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</si>
  <si>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</si>
  <si>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</si>
  <si>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</si>
  <si>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</si>
  <si>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</si>
  <si>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</si>
  <si>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</si>
  <si>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</si>
  <si>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</si>
  <si>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</si>
  <si>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</si>
  <si>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</si>
  <si>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</si>
  <si>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</si>
  <si>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</si>
  <si>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</si>
  <si>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</si>
  <si>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</si>
  <si>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</si>
  <si>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</si>
  <si>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</si>
  <si>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</si>
  <si>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</si>
  <si>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</si>
  <si>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</si>
  <si>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</si>
  <si>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</si>
  <si>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</si>
  <si>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</si>
  <si>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</si>
  <si>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</si>
  <si>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</si>
  <si>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</si>
  <si>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</si>
  <si>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</si>
  <si>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</si>
  <si>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</si>
  <si>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</si>
  <si>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</si>
  <si>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</si>
  <si>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</si>
  <si>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</si>
  <si>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</si>
  <si>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</si>
  <si>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</si>
  <si>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</si>
  <si>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</si>
  <si>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</si>
  <si>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</si>
  <si>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</si>
  <si>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</si>
  <si>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</si>
  <si>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</si>
  <si>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</si>
  <si>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</si>
  <si>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</si>
  <si>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</si>
  <si>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</si>
  <si>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</si>
  <si>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</si>
  <si>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</si>
  <si>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</si>
  <si>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</si>
  <si>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</si>
  <si>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</si>
  <si>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</si>
  <si>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</si>
  <si>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</si>
  <si>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</si>
  <si>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</si>
  <si>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</si>
  <si>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</si>
  <si>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</si>
  <si>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</si>
  <si>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</si>
  <si>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</si>
  <si>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</si>
  <si>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</si>
  <si>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</si>
  <si>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</si>
  <si>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</si>
  <si>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</si>
  <si>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</si>
  <si>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</si>
  <si>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</si>
  <si>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</si>
  <si>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</si>
  <si>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</si>
  <si>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</si>
  <si>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</si>
  <si>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</si>
  <si>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</si>
  <si>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</si>
  <si>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</si>
  <si>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</si>
  <si>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</si>
  <si>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</si>
  <si>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</si>
  <si>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</si>
  <si>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</si>
  <si>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</si>
  <si>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</si>
  <si>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</si>
  <si>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</si>
  <si>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</si>
  <si>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</si>
  <si>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</si>
  <si>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</si>
  <si>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</si>
  <si>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</si>
  <si>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</si>
  <si>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</si>
  <si>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</si>
  <si>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</si>
  <si>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</si>
  <si>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</si>
  <si>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</si>
  <si>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</si>
  <si>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</si>
  <si>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</si>
  <si>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</si>
  <si>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</si>
  <si>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</si>
  <si>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</si>
  <si>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</si>
  <si>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</si>
  <si>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</si>
  <si>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</si>
  <si>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</si>
  <si>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</si>
  <si>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</si>
  <si>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</si>
  <si>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</si>
  <si>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</si>
  <si>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</si>
  <si>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</si>
  <si>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</si>
  <si>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</si>
  <si>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</si>
  <si>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</si>
  <si>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</si>
  <si>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</si>
  <si>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</si>
  <si>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</si>
  <si>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</si>
  <si>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</si>
  <si>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</si>
  <si>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</si>
  <si>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</si>
  <si>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</si>
  <si>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</si>
  <si>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</si>
  <si>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</si>
  <si>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</si>
  <si>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</si>
  <si>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</si>
  <si>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</si>
  <si>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</si>
  <si>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</si>
  <si>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</si>
  <si>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</si>
  <si>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</si>
  <si>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</si>
  <si>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</si>
  <si>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</si>
  <si>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</si>
  <si>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</si>
  <si>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</si>
  <si>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</si>
  <si>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</si>
  <si>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</si>
  <si>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</si>
  <si>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</si>
  <si>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</si>
  <si>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</si>
  <si>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</si>
  <si>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</si>
  <si>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</si>
  <si>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</si>
  <si>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</si>
  <si>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</si>
  <si>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</si>
  <si>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</si>
  <si>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</si>
  <si>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</si>
  <si>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</si>
  <si>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</si>
  <si>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</si>
  <si>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</si>
  <si>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</si>
  <si>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</si>
  <si>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</si>
  <si>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</si>
  <si>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</si>
  <si>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</si>
  <si>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</si>
  <si>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</si>
  <si>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</si>
  <si>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</si>
  <si>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</si>
  <si>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</si>
  <si>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</si>
  <si>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</si>
  <si>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</si>
  <si>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</si>
  <si>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</si>
  <si>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</si>
  <si>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</si>
  <si>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</si>
  <si>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</si>
  <si>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</si>
  <si>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</si>
  <si>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</si>
  <si>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</si>
  <si>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</si>
  <si>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</si>
  <si>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</si>
  <si>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</si>
  <si>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</si>
  <si>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</si>
  <si>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</si>
  <si>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</si>
  <si>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</si>
  <si>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</si>
  <si>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</si>
  <si>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</si>
  <si>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</si>
  <si>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</si>
  <si>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</si>
  <si>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</si>
  <si>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</si>
  <si>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</si>
  <si>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</si>
  <si>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</si>
  <si>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</si>
  <si>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</si>
  <si>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</si>
  <si>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</si>
  <si>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</si>
  <si>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</si>
  <si>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</si>
  <si>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</si>
  <si>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</si>
  <si>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</si>
  <si>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</si>
  <si>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</si>
  <si>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</si>
  <si>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</si>
  <si>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</si>
  <si>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</si>
  <si>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</si>
  <si>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</si>
  <si>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</si>
  <si>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</si>
  <si>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</si>
  <si>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</si>
  <si>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</si>
  <si>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</si>
  <si>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</si>
  <si>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</si>
  <si>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</si>
  <si>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</si>
  <si>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</si>
  <si>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</si>
  <si>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</si>
  <si>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</si>
  <si>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</si>
  <si>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</si>
  <si>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</si>
  <si>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</si>
  <si>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</si>
  <si>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</si>
  <si>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</si>
  <si>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</si>
  <si>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</si>
  <si>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</si>
  <si>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</si>
  <si>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</si>
  <si>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</si>
  <si>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</si>
  <si>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</si>
  <si>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</si>
  <si>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</si>
  <si>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</si>
  <si>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</si>
  <si>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</si>
  <si>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</si>
  <si>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</si>
  <si>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</si>
  <si>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</si>
  <si>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</si>
  <si>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</si>
  <si>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</si>
  <si>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</si>
  <si>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</si>
  <si>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</si>
  <si>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</si>
  <si>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</si>
  <si>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</si>
  <si>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</si>
  <si>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</si>
  <si>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</si>
  <si>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</si>
  <si>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</si>
  <si>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</si>
  <si>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</si>
  <si>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</si>
  <si>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</si>
  <si>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</si>
  <si>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</si>
  <si>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</si>
  <si>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</si>
  <si>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</si>
  <si>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</si>
  <si>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</si>
  <si>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</si>
  <si>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</si>
  <si>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</si>
  <si>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</si>
  <si>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</si>
  <si>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</si>
  <si>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</si>
  <si>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</si>
  <si>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</si>
  <si>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</si>
  <si>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</si>
  <si>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</si>
  <si>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</si>
  <si>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</si>
  <si>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</si>
  <si>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</si>
  <si>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</si>
  <si>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</si>
  <si>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</si>
  <si>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</si>
  <si>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</si>
  <si>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</si>
  <si>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</si>
  <si>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</si>
  <si>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</si>
  <si>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</si>
  <si>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</si>
  <si>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</si>
  <si>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</si>
  <si>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</si>
  <si>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</si>
  <si>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</si>
  <si>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</si>
  <si>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</si>
  <si>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</si>
  <si>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</si>
  <si>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</si>
  <si>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</si>
  <si>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</si>
  <si>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</si>
  <si>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</si>
  <si>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</si>
  <si>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</si>
  <si>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</si>
  <si>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</si>
  <si>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</si>
  <si>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</si>
  <si>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</si>
  <si>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</si>
  <si>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</si>
  <si>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</si>
  <si>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</si>
  <si>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</si>
  <si>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</si>
  <si>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</si>
  <si>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</si>
  <si>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</si>
  <si>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</si>
  <si>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</si>
  <si>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</si>
  <si>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</si>
  <si>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</si>
  <si>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</si>
  <si>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</si>
  <si>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</si>
  <si>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</si>
  <si>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</si>
  <si>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</si>
  <si>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</si>
  <si>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</si>
  <si>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</si>
  <si>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</si>
  <si>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</si>
  <si>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</si>
  <si>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</si>
  <si>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</si>
  <si>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</si>
  <si>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</si>
  <si>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</si>
  <si>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</si>
  <si>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</si>
  <si>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</si>
  <si>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</si>
  <si>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</si>
  <si>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</si>
  <si>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</si>
  <si>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</si>
  <si>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</si>
  <si>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</si>
  <si>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</si>
  <si>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</si>
  <si>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</si>
  <si>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</si>
  <si>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</si>
  <si>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</si>
  <si>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</si>
  <si>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</si>
  <si>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</si>
  <si>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</si>
  <si>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</si>
  <si>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</si>
  <si>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</si>
  <si>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</si>
  <si>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</si>
  <si>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</si>
  <si>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</si>
  <si>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</si>
  <si>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</si>
  <si>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</si>
  <si>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</si>
  <si>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</si>
  <si>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</si>
  <si>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</si>
  <si>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</si>
  <si>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</si>
  <si>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</si>
  <si>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</si>
  <si>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</si>
  <si>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</si>
  <si>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</si>
  <si>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</si>
  <si>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</si>
  <si>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</si>
  <si>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</si>
  <si>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</si>
  <si>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</si>
  <si>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</si>
  <si>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</si>
  <si>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</si>
  <si>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</si>
  <si>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</si>
  <si>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</si>
  <si>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</si>
  <si>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</si>
  <si>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</si>
  <si>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</si>
  <si>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</si>
  <si>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</si>
  <si>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</si>
  <si>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</si>
  <si>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</si>
  <si>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</si>
  <si>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</si>
  <si>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</si>
  <si>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</si>
  <si>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</si>
  <si>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</si>
  <si>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</si>
  <si>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</si>
  <si>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</si>
  <si>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</si>
  <si>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</si>
  <si>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</si>
  <si>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</si>
  <si>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</si>
  <si>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</si>
  <si>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</si>
  <si>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</si>
  <si>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</si>
  <si>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</si>
  <si>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</si>
  <si>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</si>
  <si>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</si>
  <si>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</si>
  <si>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</si>
  <si>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</si>
  <si>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</si>
  <si>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</si>
  <si>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</si>
  <si>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</si>
  <si>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</si>
  <si>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</si>
  <si>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</si>
  <si>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</si>
  <si>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</si>
  <si>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</si>
  <si>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</si>
  <si>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</si>
  <si>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</si>
  <si>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</si>
  <si>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</si>
  <si>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</si>
  <si>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</si>
  <si>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</si>
  <si>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</si>
  <si>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</si>
  <si>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</si>
  <si>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</si>
  <si>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</si>
  <si>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</si>
  <si>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</si>
  <si>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</si>
  <si>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</si>
  <si>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</si>
  <si>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</si>
  <si>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</si>
  <si>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</si>
  <si>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</si>
  <si>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</si>
  <si>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</si>
  <si>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</si>
  <si>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</si>
  <si>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</si>
  <si>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</si>
  <si>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</si>
  <si>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</si>
  <si>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</si>
  <si>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</si>
  <si>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</si>
  <si>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</si>
  <si>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</si>
  <si>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</si>
  <si>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</si>
  <si>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</si>
  <si>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</si>
  <si>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</si>
  <si>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</si>
  <si>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</si>
  <si>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</si>
  <si>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</si>
  <si>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</si>
  <si>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</si>
  <si>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</si>
  <si>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</si>
  <si>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</si>
  <si>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</si>
  <si>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</si>
  <si>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</si>
  <si>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</si>
  <si>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</si>
  <si>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</si>
  <si>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</si>
  <si>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</si>
  <si>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</si>
  <si>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</si>
  <si>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</si>
  <si>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</si>
  <si>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</si>
  <si>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</si>
  <si>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</si>
  <si>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</si>
  <si>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</si>
  <si>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</si>
  <si>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</si>
  <si>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</si>
  <si>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</si>
  <si>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</si>
  <si>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</si>
  <si>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</si>
  <si>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</si>
  <si>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</si>
  <si>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</si>
  <si>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</si>
  <si>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</si>
  <si>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</si>
  <si>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</si>
  <si>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</si>
  <si>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</si>
  <si>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</si>
  <si>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</si>
  <si>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</si>
  <si>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</si>
  <si>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</si>
  <si>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</si>
  <si>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</si>
  <si>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</si>
  <si>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</si>
  <si>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</si>
  <si>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</si>
  <si>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</si>
  <si>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</si>
  <si>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</si>
  <si>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</si>
  <si>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</si>
  <si>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</si>
  <si>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</si>
  <si>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</si>
  <si>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</si>
  <si>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</si>
  <si>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</si>
  <si>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</si>
  <si>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</si>
  <si>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</si>
  <si>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</si>
  <si>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</si>
  <si>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</si>
  <si>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</si>
  <si>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</si>
  <si>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</si>
  <si>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</si>
  <si>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</si>
  <si>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</si>
  <si>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</si>
  <si>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</si>
  <si>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</si>
  <si>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</si>
  <si>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</si>
  <si>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</si>
  <si>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</si>
  <si>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</si>
  <si>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</si>
  <si>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</si>
  <si>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</si>
  <si>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</si>
  <si>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</si>
  <si>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</si>
  <si>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</si>
  <si>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</si>
  <si>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</si>
  <si>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</si>
  <si>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</si>
  <si>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</si>
  <si>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</si>
  <si>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</si>
  <si>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</si>
  <si>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</si>
  <si>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</si>
  <si>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</si>
  <si>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</si>
  <si>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</si>
  <si>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</si>
  <si>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</si>
  <si>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</si>
  <si>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</si>
  <si>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</si>
  <si>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</si>
  <si>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</si>
  <si>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</si>
  <si>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</si>
  <si>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</si>
  <si>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</si>
  <si>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</si>
  <si>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</si>
  <si>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</si>
  <si>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</si>
  <si>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</si>
  <si>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</si>
  <si>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</si>
  <si>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</si>
  <si>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</si>
  <si>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</si>
  <si>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</si>
  <si>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</si>
  <si>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</si>
  <si>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</si>
  <si>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</si>
  <si>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</si>
  <si>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</si>
  <si>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</si>
  <si>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</si>
  <si>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</si>
  <si>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</si>
  <si>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</si>
  <si>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</si>
  <si>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</si>
  <si>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</si>
  <si>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</si>
  <si>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</si>
  <si>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</si>
  <si>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</si>
  <si>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</si>
  <si>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</si>
  <si>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</si>
  <si>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</si>
  <si>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</si>
  <si>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</si>
  <si>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</si>
  <si>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</si>
  <si>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</si>
  <si>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</si>
  <si>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</si>
  <si>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</si>
  <si>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</si>
  <si>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</si>
  <si>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</si>
  <si>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</si>
  <si>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</si>
  <si>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</si>
  <si>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</si>
  <si>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</si>
  <si>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</si>
  <si>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</si>
  <si>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</si>
  <si>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</si>
  <si>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</si>
  <si>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</si>
  <si>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</si>
  <si>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</si>
  <si>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</si>
  <si>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</si>
  <si>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</si>
  <si>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</si>
  <si>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</si>
  <si>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</si>
  <si>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</si>
  <si>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</si>
  <si>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</si>
  <si>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</si>
  <si>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</si>
  <si>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</si>
  <si>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</si>
  <si>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</si>
  <si>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</si>
  <si>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</si>
  <si>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</si>
  <si>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</si>
  <si>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</si>
  <si>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</si>
  <si>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</si>
  <si>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</si>
  <si>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</si>
  <si>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</si>
  <si>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</si>
  <si>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</si>
  <si>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</si>
  <si>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</si>
  <si>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</si>
  <si>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</si>
  <si>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</si>
  <si>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</si>
  <si>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</si>
  <si>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</si>
  <si>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</si>
  <si>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</si>
  <si>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</si>
  <si>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</si>
  <si>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</si>
  <si>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</si>
  <si>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</si>
  <si>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</si>
  <si>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</si>
  <si>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</si>
  <si>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</si>
  <si>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</si>
  <si>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</si>
  <si>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</si>
  <si>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</si>
  <si>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</si>
  <si>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</si>
  <si>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</si>
  <si>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</si>
  <si>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</si>
  <si>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</si>
  <si>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</si>
  <si>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</si>
  <si>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</si>
  <si>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</si>
  <si>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</si>
  <si>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</si>
  <si>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</si>
  <si>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</si>
  <si>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</si>
  <si>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</si>
  <si>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</si>
  <si>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</si>
  <si>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</si>
  <si>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</si>
  <si>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</si>
  <si>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</si>
  <si>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</si>
  <si>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</si>
  <si>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</si>
  <si>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</si>
  <si>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</si>
  <si>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</si>
  <si>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</si>
  <si>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</si>
  <si>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</si>
  <si>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</si>
  <si>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</si>
  <si>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</si>
  <si>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</si>
  <si>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</si>
  <si>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</si>
  <si>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</si>
  <si>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</si>
  <si>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</si>
  <si>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</si>
  <si>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</si>
  <si>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</si>
  <si>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</si>
  <si>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</si>
  <si>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</si>
  <si>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</si>
  <si>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</si>
  <si>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</si>
  <si>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</si>
  <si>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</si>
  <si>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</si>
  <si>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</si>
  <si>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</si>
  <si>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</si>
  <si>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</si>
  <si>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</si>
  <si>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</si>
  <si>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</si>
  <si>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</si>
  <si>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</si>
  <si>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</si>
  <si>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</si>
  <si>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</si>
  <si>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</si>
  <si>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</si>
  <si>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</si>
  <si>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</si>
  <si>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</si>
  <si>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</si>
  <si>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</si>
  <si>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</si>
  <si>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</si>
  <si>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</si>
  <si>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</si>
  <si>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</si>
  <si>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</si>
  <si>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</si>
  <si>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</si>
  <si>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</si>
  <si>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</si>
  <si>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</si>
  <si>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</si>
  <si>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</si>
  <si>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</si>
  <si>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</si>
  <si>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</si>
  <si>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</si>
  <si>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</si>
  <si>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</si>
  <si>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</si>
  <si>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</si>
  <si>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</si>
  <si>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</si>
  <si>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</si>
  <si>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</si>
  <si>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</si>
  <si>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</si>
  <si>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</si>
  <si>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</si>
  <si>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</si>
  <si>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</si>
  <si>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</si>
  <si>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</si>
  <si>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</si>
  <si>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</si>
  <si>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</si>
  <si>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</si>
  <si>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</si>
  <si>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</si>
  <si>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</si>
  <si>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</si>
  <si>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</si>
  <si>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</si>
  <si>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</si>
  <si>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</si>
  <si>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</si>
  <si>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</si>
  <si>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</si>
  <si>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</si>
  <si>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</si>
  <si>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</si>
  <si>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</si>
  <si>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</si>
  <si>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</si>
  <si>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</si>
  <si>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</si>
  <si>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</si>
  <si>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</si>
  <si>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</si>
  <si>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</si>
  <si>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</si>
  <si>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</si>
  <si>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</si>
  <si>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</si>
  <si>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</si>
  <si>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</si>
  <si>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</si>
  <si>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</si>
  <si>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</si>
  <si>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</si>
  <si>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</si>
  <si>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</si>
  <si>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</si>
  <si>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</si>
  <si>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</si>
  <si>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</si>
  <si>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</si>
  <si>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</si>
  <si>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</si>
  <si>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</si>
  <si>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</si>
  <si>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</si>
  <si>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</si>
  <si>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</si>
  <si>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</si>
  <si>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</si>
  <si>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</si>
  <si>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</si>
  <si>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</si>
  <si>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</si>
  <si>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</si>
  <si>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</si>
  <si>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</si>
  <si>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</si>
  <si>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</si>
  <si>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</si>
  <si>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</si>
  <si>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</si>
  <si>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</si>
  <si>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</si>
  <si>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</si>
  <si>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</si>
  <si>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</si>
  <si>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</si>
  <si>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</si>
  <si>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</si>
  <si>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</si>
  <si>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</si>
  <si>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</si>
  <si>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</si>
  <si>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</si>
  <si>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</si>
  <si>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</si>
  <si>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</si>
  <si>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</si>
  <si>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</si>
  <si>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</si>
  <si>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</si>
  <si>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</si>
  <si>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</si>
  <si>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</si>
  <si>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</si>
  <si>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</si>
  <si>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</si>
  <si>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</si>
  <si>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</si>
  <si>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</si>
  <si>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</si>
  <si>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</si>
  <si>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</si>
  <si>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</si>
  <si>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</si>
  <si>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</si>
  <si>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</si>
  <si>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</si>
  <si>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</si>
  <si>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</si>
  <si>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</si>
  <si>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</si>
  <si>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</si>
  <si>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</si>
  <si>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</si>
  <si>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</si>
  <si>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</si>
  <si>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</si>
  <si>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</si>
  <si>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</si>
  <si>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</si>
  <si>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</si>
  <si>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</si>
  <si>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</si>
  <si>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</si>
  <si>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</si>
  <si>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</si>
  <si>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</si>
  <si>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</si>
  <si>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</si>
  <si>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</si>
  <si>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</si>
  <si>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</si>
  <si>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</si>
  <si>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</si>
  <si>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</si>
  <si>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</si>
  <si>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</si>
  <si>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</si>
  <si>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</si>
  <si>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</si>
  <si>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</si>
  <si>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</si>
  <si>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</si>
  <si>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</si>
  <si>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</si>
  <si>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</si>
  <si>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</si>
  <si>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</si>
  <si>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</si>
  <si>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</si>
  <si>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</si>
  <si>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</si>
  <si>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</si>
  <si>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</si>
  <si>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</si>
  <si>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</si>
  <si>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</si>
  <si>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</si>
  <si>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</si>
  <si>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</si>
  <si>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</si>
  <si>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</si>
  <si>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</si>
  <si>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</si>
  <si>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</si>
  <si>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</si>
  <si>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</si>
  <si>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</si>
  <si>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</si>
  <si>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</si>
  <si>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</si>
  <si>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</si>
  <si>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</si>
  <si>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</si>
  <si>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</si>
  <si>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</si>
  <si>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</si>
  <si>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</si>
  <si>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</si>
  <si>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</si>
  <si>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</si>
  <si>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</si>
  <si>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</si>
  <si>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</si>
  <si>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</si>
  <si>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</si>
  <si>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</si>
  <si>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</si>
  <si>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</si>
  <si>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</si>
  <si>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</si>
  <si>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</si>
  <si>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</si>
  <si>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</si>
  <si>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</si>
  <si>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</si>
  <si>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</si>
  <si>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</si>
  <si>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</si>
  <si>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</si>
  <si>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</si>
  <si>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</si>
  <si>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</si>
  <si>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</si>
  <si>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</si>
  <si>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</si>
  <si>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</si>
  <si>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</si>
  <si>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</si>
  <si>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</si>
  <si>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</si>
  <si>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</si>
  <si>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</si>
  <si>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</si>
  <si>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</si>
  <si>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</si>
  <si>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</si>
  <si>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</si>
  <si>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</si>
  <si>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</si>
  <si>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</si>
  <si>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</si>
  <si>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</si>
  <si>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</si>
  <si>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</si>
  <si>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</si>
  <si>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</si>
  <si>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</si>
  <si>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</si>
  <si>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</si>
  <si>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</si>
  <si>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</si>
  <si>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</si>
  <si>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</si>
  <si>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</si>
  <si>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</si>
  <si>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</si>
  <si>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</si>
  <si>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</si>
  <si>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</si>
  <si>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</si>
  <si>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</si>
  <si>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</si>
  <si>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</si>
  <si>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</si>
  <si>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</si>
  <si>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</si>
  <si>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</si>
  <si>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</si>
  <si>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</si>
  <si>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</si>
  <si>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</si>
  <si>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</si>
  <si>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</si>
  <si>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</si>
  <si>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</si>
  <si>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</si>
  <si>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</si>
  <si>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</si>
  <si>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</si>
  <si>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</si>
  <si>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</si>
  <si>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</si>
  <si>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</si>
  <si>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</si>
  <si>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</si>
  <si>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</si>
  <si>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</si>
  <si>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</si>
  <si>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</si>
  <si>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</si>
  <si>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</si>
  <si>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</si>
  <si>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</si>
  <si>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</si>
  <si>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</si>
  <si>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</si>
  <si>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</si>
  <si>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</si>
  <si>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</si>
  <si>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</si>
  <si>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</si>
  <si>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</si>
  <si>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</si>
  <si>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</si>
  <si>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</si>
  <si>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</si>
  <si>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</si>
  <si>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</si>
  <si>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</si>
  <si>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</si>
  <si>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</si>
  <si>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</si>
  <si>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</si>
  <si>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</si>
  <si>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</si>
  <si>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</si>
  <si>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</si>
  <si>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</si>
  <si>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</si>
  <si>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</si>
  <si>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</si>
  <si>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</si>
  <si>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</si>
  <si>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</si>
  <si>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</si>
  <si>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</si>
  <si>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</si>
  <si>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</si>
  <si>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</si>
  <si>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</si>
  <si>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</si>
  <si>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</si>
  <si>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</si>
  <si>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</si>
  <si>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</si>
  <si>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</si>
  <si>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</si>
  <si>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</si>
  <si>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</si>
  <si>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</si>
  <si>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</si>
  <si>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</si>
  <si>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</si>
  <si>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</si>
  <si>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</si>
  <si>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</si>
  <si>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</si>
  <si>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</si>
  <si>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</si>
  <si>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</si>
  <si>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</si>
  <si>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</si>
  <si>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</si>
  <si>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</si>
  <si>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</si>
  <si>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</si>
  <si>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</si>
  <si>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</si>
  <si>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</si>
  <si>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</si>
  <si>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</si>
  <si>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</si>
  <si>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</si>
  <si>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</si>
  <si>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</si>
  <si>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</si>
  <si>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</si>
  <si>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</si>
  <si>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</si>
  <si>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</si>
  <si>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</si>
  <si>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</si>
  <si>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</si>
  <si>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</si>
  <si>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</si>
  <si>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</si>
  <si>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</si>
  <si>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</si>
  <si>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</si>
  <si>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</si>
  <si>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</si>
  <si>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</si>
  <si>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</si>
  <si>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</si>
  <si>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</si>
  <si>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</si>
  <si>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</si>
  <si>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</si>
  <si>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</si>
  <si>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</si>
  <si>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</si>
  <si>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</si>
  <si>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</si>
  <si>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</si>
  <si>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</si>
  <si>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</si>
  <si>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</si>
  <si>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</si>
  <si>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</si>
  <si>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</si>
  <si>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</si>
  <si>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</si>
  <si>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</si>
  <si>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</si>
  <si>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</si>
  <si>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</si>
  <si>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</si>
  <si>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</si>
  <si>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</si>
  <si>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</si>
  <si>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</si>
  <si>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</si>
  <si>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</si>
  <si>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</si>
  <si>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</si>
  <si>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</si>
  <si>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</si>
  <si>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</si>
  <si>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</si>
  <si>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</si>
  <si>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</si>
  <si>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</si>
  <si>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</si>
  <si>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</si>
  <si>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</si>
  <si>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</si>
  <si>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</si>
  <si>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</si>
  <si>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</si>
  <si>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</si>
  <si>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</si>
  <si>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</si>
  <si>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</si>
  <si>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</si>
  <si>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</si>
  <si>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</si>
  <si>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</si>
  <si>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</si>
  <si>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</si>
  <si>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</si>
  <si>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</si>
  <si>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</si>
  <si>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</si>
  <si>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</si>
  <si>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</si>
  <si>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</si>
  <si>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</si>
  <si>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</si>
  <si>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</si>
  <si>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</si>
  <si>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</si>
  <si>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</si>
  <si>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</si>
  <si>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</si>
  <si>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</si>
  <si>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</si>
  <si>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</si>
  <si>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</si>
  <si>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</si>
  <si>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</si>
  <si>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</si>
  <si>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</si>
  <si>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</si>
  <si>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</si>
  <si>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</si>
  <si>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</si>
  <si>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</si>
  <si>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</si>
  <si>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</si>
  <si>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</si>
  <si>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</si>
  <si>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</si>
  <si>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</si>
  <si>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</si>
  <si>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</si>
  <si>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</si>
  <si>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</si>
  <si>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</si>
  <si>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</si>
  <si>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</si>
  <si>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</si>
  <si>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</si>
  <si>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</si>
  <si>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</si>
  <si>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</si>
  <si>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</si>
  <si>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</si>
  <si>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</si>
  <si>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</si>
  <si>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</si>
  <si>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</si>
  <si>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</si>
  <si>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</si>
  <si>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</si>
  <si>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</si>
  <si>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</si>
  <si>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</si>
  <si>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</si>
  <si>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</si>
  <si>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</si>
  <si>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</si>
  <si>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</si>
  <si>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</si>
  <si>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</si>
  <si>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</si>
  <si>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</si>
  <si>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</si>
  <si>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</si>
  <si>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</si>
  <si>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</si>
  <si>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</si>
  <si>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</si>
  <si>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</si>
  <si>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</si>
  <si>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</si>
  <si>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</si>
  <si>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</si>
  <si>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</si>
  <si>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</si>
  <si>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</si>
  <si>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</si>
  <si>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</si>
  <si>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</si>
  <si>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</si>
  <si>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</si>
  <si>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</si>
  <si>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</si>
  <si>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</si>
  <si>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</si>
  <si>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</si>
  <si>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</si>
  <si>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</si>
  <si>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</si>
  <si>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</si>
  <si>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</si>
  <si>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</si>
  <si>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</si>
  <si>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</si>
  <si>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</si>
  <si>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</si>
  <si>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</si>
  <si>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</si>
  <si>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</si>
  <si>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</si>
  <si>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</si>
  <si>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</si>
  <si>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</si>
  <si>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</si>
  <si>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</si>
  <si>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</si>
  <si>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</si>
  <si>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</si>
  <si>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</si>
  <si>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</si>
  <si>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</si>
  <si>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</si>
  <si>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</si>
  <si>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</si>
  <si>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</si>
  <si>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</si>
  <si>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</si>
  <si>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</si>
  <si>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</si>
  <si>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</si>
  <si>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</si>
  <si>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</si>
  <si>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</si>
  <si>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</si>
  <si>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</si>
  <si>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</si>
  <si>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</si>
  <si>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</si>
  <si>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</si>
  <si>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</si>
  <si>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</si>
  <si>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</si>
  <si>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</si>
  <si>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</si>
  <si>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</si>
  <si>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</si>
  <si>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</si>
  <si>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</si>
  <si>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</si>
  <si>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</si>
  <si>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</si>
  <si>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</si>
  <si>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</si>
  <si>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</si>
  <si>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</si>
  <si>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</si>
  <si>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</si>
  <si>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</si>
  <si>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</si>
  <si>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</si>
  <si>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</si>
  <si>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</si>
  <si>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</si>
  <si>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</si>
  <si>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</si>
  <si>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</si>
  <si>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</si>
  <si>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</si>
  <si>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</si>
  <si>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</si>
  <si>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</si>
  <si>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</si>
  <si>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</si>
  <si>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</si>
  <si>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</si>
  <si>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</si>
  <si>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</si>
  <si>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</si>
  <si>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</si>
  <si>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</si>
  <si>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</si>
  <si>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</si>
  <si>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</si>
  <si>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</si>
  <si>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</si>
  <si>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</si>
  <si>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</si>
  <si>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</si>
  <si>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</si>
  <si>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</si>
  <si>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</si>
  <si>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</si>
  <si>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</si>
  <si>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</si>
  <si>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</si>
  <si>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</si>
  <si>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</si>
  <si>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</si>
  <si>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</si>
  <si>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</si>
  <si>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</si>
  <si>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</si>
  <si>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</si>
  <si>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</si>
  <si>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</si>
  <si>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</si>
  <si>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</si>
  <si>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</si>
  <si>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</si>
  <si>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</si>
  <si>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</si>
  <si>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</si>
  <si>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</si>
  <si>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</si>
  <si>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</si>
  <si>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</si>
  <si>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</si>
  <si>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</si>
  <si>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</si>
  <si>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</si>
  <si>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</si>
  <si>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</si>
  <si>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</si>
  <si>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</si>
  <si>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</si>
  <si>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</si>
  <si>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</si>
  <si>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</si>
  <si>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</si>
  <si>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</si>
  <si>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</si>
  <si>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</si>
  <si>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</si>
  <si>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</si>
  <si>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</si>
  <si>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</si>
  <si>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</si>
  <si>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</si>
  <si>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</si>
  <si>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</si>
  <si>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</si>
  <si>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</si>
  <si>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</si>
  <si>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</si>
  <si>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</si>
  <si>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</si>
  <si>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</si>
  <si>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</si>
  <si>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</si>
  <si>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</si>
  <si>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</si>
  <si>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</si>
  <si>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</si>
  <si>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</si>
  <si>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</si>
  <si>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</si>
  <si>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</si>
  <si>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</si>
  <si>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</si>
  <si>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</si>
  <si>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</si>
  <si>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</si>
  <si>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</si>
  <si>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</si>
  <si>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</si>
  <si>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</si>
  <si>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</si>
  <si>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</si>
  <si>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</si>
  <si>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</si>
  <si>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</si>
  <si>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</si>
  <si>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</si>
  <si>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</si>
  <si>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</si>
  <si>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</si>
  <si>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</si>
  <si>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</si>
  <si>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</si>
  <si>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</si>
  <si>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</si>
  <si>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</si>
  <si>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</si>
  <si>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</si>
  <si>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</si>
  <si>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</si>
  <si>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</si>
  <si>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</si>
  <si>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</si>
  <si>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</si>
  <si>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</si>
  <si>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</si>
  <si>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</si>
  <si>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</si>
  <si>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</si>
  <si>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</si>
  <si>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</si>
  <si>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</si>
  <si>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</si>
  <si>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</si>
  <si>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</si>
  <si>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</si>
  <si>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</si>
  <si>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</si>
  <si>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</si>
  <si>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</si>
  <si>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</si>
  <si>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</si>
  <si>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</si>
  <si>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</si>
  <si>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</si>
  <si>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</si>
  <si>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</si>
  <si>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</si>
  <si>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</si>
  <si>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</si>
  <si>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</si>
  <si>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</si>
  <si>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</si>
  <si>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</si>
  <si>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</si>
  <si>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</si>
  <si>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</si>
  <si>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</si>
  <si>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</si>
  <si>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</si>
  <si>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</si>
  <si>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</si>
  <si>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</si>
  <si>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</si>
  <si>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</si>
  <si>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</si>
  <si>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</si>
  <si>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</si>
  <si>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</si>
  <si>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</si>
  <si>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</si>
  <si>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</si>
  <si>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</si>
  <si>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</si>
  <si>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</si>
  <si>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</si>
  <si>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</si>
  <si>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</si>
  <si>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</si>
  <si>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</si>
  <si>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</si>
  <si>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</si>
  <si>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</si>
  <si>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</si>
  <si>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</si>
  <si>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</si>
  <si>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</si>
  <si>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</si>
  <si>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</si>
  <si>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</si>
  <si>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</si>
  <si>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</si>
  <si>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</si>
  <si>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</si>
  <si>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</si>
  <si>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</si>
  <si>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</si>
  <si>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</si>
  <si>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</si>
  <si>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</si>
  <si>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</si>
  <si>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</si>
  <si>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</si>
  <si>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</si>
  <si>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</si>
  <si>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</si>
  <si>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</si>
  <si>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</si>
  <si>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</si>
  <si>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</si>
  <si>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</si>
  <si>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</si>
  <si>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</si>
  <si>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</si>
  <si>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</si>
  <si>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</si>
  <si>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</si>
  <si>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</si>
  <si>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</si>
  <si>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</si>
  <si>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</si>
  <si>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</si>
  <si>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</si>
  <si>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</si>
  <si>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</si>
  <si>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</si>
  <si>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</si>
  <si>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</si>
  <si>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</si>
  <si>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</si>
  <si>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</si>
  <si>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</si>
  <si>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</si>
  <si>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</si>
  <si>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</si>
  <si>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</si>
  <si>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</si>
  <si>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</si>
  <si>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</si>
  <si>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</si>
  <si>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</si>
  <si>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</si>
  <si>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</si>
  <si>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</si>
  <si>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</si>
  <si>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</si>
  <si>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</si>
  <si>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</si>
  <si>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</si>
  <si>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</si>
  <si>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</si>
  <si>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</si>
  <si>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</si>
  <si>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</si>
  <si>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</si>
  <si>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</si>
  <si>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</si>
  <si>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</si>
  <si>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</si>
  <si>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</si>
  <si>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</si>
  <si>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</si>
  <si>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</si>
  <si>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</si>
  <si>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</si>
  <si>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</si>
  <si>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</si>
  <si>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</si>
  <si>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</si>
  <si>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</si>
  <si>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</si>
  <si>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</si>
  <si>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</si>
  <si>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</si>
  <si>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</si>
  <si>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</si>
  <si>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</si>
  <si>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</si>
  <si>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</si>
  <si>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</si>
  <si>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</si>
  <si>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</si>
  <si>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</si>
  <si>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</si>
  <si>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</si>
  <si>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</si>
  <si>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</si>
  <si>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</si>
  <si>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</si>
  <si>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</si>
  <si>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</si>
  <si>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</si>
  <si>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</si>
  <si>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</si>
  <si>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</si>
  <si>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</si>
  <si>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</si>
  <si>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</si>
  <si>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</si>
  <si>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</si>
  <si>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</si>
  <si>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</si>
  <si>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</si>
  <si>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</si>
  <si>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</si>
  <si>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</si>
  <si>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</si>
  <si>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</si>
  <si>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</si>
  <si>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</si>
  <si>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</si>
  <si>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</si>
  <si>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</si>
  <si>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</si>
  <si>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</si>
  <si>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</si>
  <si>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</si>
  <si>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</si>
  <si>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</si>
  <si>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</si>
  <si>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</si>
  <si>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</si>
  <si>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</si>
  <si>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</si>
  <si>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</si>
  <si>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</si>
  <si>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</si>
  <si>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</si>
  <si>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</si>
  <si>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</si>
  <si>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</si>
  <si>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</si>
  <si>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</si>
  <si>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</si>
  <si>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</si>
  <si>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</si>
  <si>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</si>
  <si>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</si>
  <si>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</si>
  <si>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</si>
  <si>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</si>
  <si>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</si>
  <si>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</si>
  <si>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</si>
  <si>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</si>
  <si>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</si>
  <si>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</si>
  <si>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</si>
  <si>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</si>
  <si>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</si>
  <si>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</si>
  <si>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</si>
  <si>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</si>
  <si>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</si>
  <si>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</si>
  <si>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</si>
  <si>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</si>
  <si>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</si>
  <si>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</si>
  <si>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</si>
  <si>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</si>
  <si>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</si>
  <si>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</si>
  <si>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</si>
  <si>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</si>
  <si>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</si>
  <si>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</si>
  <si>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</si>
  <si>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</si>
  <si>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</si>
  <si>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</si>
  <si>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</si>
  <si>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</si>
  <si>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</si>
  <si>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</si>
  <si>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</si>
  <si>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</si>
  <si>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</si>
  <si>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</si>
  <si>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</si>
  <si>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</si>
  <si>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</si>
  <si>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</si>
  <si>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</si>
  <si>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</si>
  <si>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</si>
  <si>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</si>
  <si>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</si>
  <si>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</si>
  <si>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</si>
  <si>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</si>
  <si>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</si>
  <si>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</si>
  <si>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</si>
  <si>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</si>
  <si>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</si>
  <si>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</si>
  <si>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</si>
  <si>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</si>
  <si>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</si>
  <si>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</si>
  <si>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</si>
  <si>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</si>
  <si>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</si>
  <si>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</si>
  <si>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</si>
  <si>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</si>
  <si>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</si>
  <si>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</si>
  <si>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</si>
  <si>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</si>
  <si>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</si>
  <si>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</si>
  <si>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</si>
  <si>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</si>
  <si>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</si>
  <si>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</si>
  <si>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</si>
  <si>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</si>
  <si>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</si>
  <si>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</si>
  <si>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</si>
  <si>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</si>
  <si>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</si>
  <si>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</si>
  <si>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</si>
  <si>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</si>
  <si>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</si>
  <si>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</si>
  <si>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</si>
  <si>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</si>
  <si>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</si>
  <si>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</si>
  <si>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</si>
  <si>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</si>
  <si>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</si>
  <si>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</si>
  <si>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</si>
  <si>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</si>
  <si>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</si>
  <si>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</si>
  <si>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</si>
  <si>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</si>
  <si>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</si>
  <si>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</si>
  <si>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</si>
  <si>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</si>
  <si>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</si>
  <si>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</si>
  <si>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</si>
  <si>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</si>
  <si>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</si>
  <si>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</si>
  <si>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</si>
  <si>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</si>
  <si>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</si>
  <si>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</si>
  <si>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</si>
  <si>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</si>
  <si>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</si>
  <si>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</si>
  <si>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</si>
  <si>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</si>
  <si>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</si>
  <si>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</si>
  <si>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</si>
  <si>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</si>
  <si>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</si>
  <si>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</si>
  <si>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</si>
  <si>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</si>
  <si>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</si>
  <si>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</si>
  <si>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</si>
  <si>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</si>
  <si>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</si>
  <si>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</si>
  <si>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</si>
  <si>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</si>
  <si>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</si>
  <si>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</si>
  <si>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</si>
  <si>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</si>
  <si>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</si>
  <si>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</si>
  <si>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</si>
  <si>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</si>
  <si>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</si>
  <si>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</si>
  <si>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</si>
  <si>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</si>
  <si>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</si>
  <si>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</si>
  <si>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</si>
  <si>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</si>
  <si>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</si>
  <si>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</si>
  <si>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</si>
  <si>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</si>
  <si>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</si>
  <si>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</si>
  <si>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</si>
  <si>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</si>
  <si>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</si>
  <si>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</si>
  <si>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</si>
  <si>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</si>
  <si>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</si>
  <si>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</si>
  <si>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</si>
  <si>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</si>
  <si>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</si>
  <si>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</si>
  <si>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</si>
  <si>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</si>
  <si>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</si>
  <si>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</si>
  <si>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</si>
  <si>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</si>
  <si>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</si>
  <si>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</si>
  <si>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</si>
  <si>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</si>
  <si>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</si>
  <si>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</si>
  <si>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</si>
  <si>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</si>
  <si>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</si>
  <si>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</si>
  <si>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</si>
  <si>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</si>
  <si>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</si>
  <si>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</si>
  <si>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</si>
  <si>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</si>
  <si>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</si>
  <si>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</si>
  <si>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</si>
  <si>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</si>
  <si>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</si>
  <si>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</si>
  <si>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</si>
  <si>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</si>
  <si>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</si>
  <si>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</si>
  <si>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</si>
  <si>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</si>
  <si>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</si>
  <si>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</si>
  <si>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</si>
  <si>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</si>
  <si>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</si>
  <si>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</si>
  <si>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</si>
  <si>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</si>
  <si>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</si>
  <si>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</si>
  <si>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</si>
  <si>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</si>
  <si>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</si>
  <si>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</si>
  <si>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</si>
  <si>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</si>
  <si>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</si>
  <si>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</si>
  <si>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</si>
  <si>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</si>
  <si>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</si>
  <si>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</si>
  <si>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</si>
  <si>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</si>
  <si>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</si>
  <si>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</si>
  <si>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</si>
  <si>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</si>
  <si>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</si>
  <si>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</si>
  <si>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</si>
  <si>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</si>
  <si>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</si>
  <si>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</si>
  <si>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</si>
  <si>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</si>
  <si>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</si>
  <si>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</si>
  <si>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</si>
  <si>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</si>
  <si>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</si>
  <si>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</si>
  <si>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</si>
  <si>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</si>
  <si>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</si>
  <si>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</si>
  <si>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</si>
  <si>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</si>
  <si>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</si>
  <si>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</si>
  <si>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</si>
  <si>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</si>
  <si>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</si>
  <si>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</si>
  <si>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</si>
  <si>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</si>
  <si>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</si>
  <si>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</si>
  <si>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</si>
  <si>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</si>
  <si>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</si>
  <si>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</si>
  <si>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</si>
  <si>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</si>
  <si>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</si>
  <si>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</si>
  <si>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</si>
  <si>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</si>
  <si>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</si>
  <si>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</si>
  <si>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</si>
  <si>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</si>
  <si>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</si>
  <si>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</si>
  <si>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</si>
  <si>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</si>
  <si>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</si>
  <si>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</si>
  <si>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</si>
  <si>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</si>
  <si>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</si>
  <si>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</si>
  <si>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</si>
  <si>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</si>
  <si>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</si>
  <si>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</si>
  <si>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</si>
  <si>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</si>
  <si>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</si>
  <si>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</si>
  <si>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</si>
  <si>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</si>
  <si>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</si>
  <si>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</si>
  <si>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</si>
  <si>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</si>
  <si>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</si>
  <si>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</si>
  <si>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</si>
  <si>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</si>
  <si>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</si>
  <si>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</si>
  <si>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</si>
  <si>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</si>
  <si>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</si>
  <si>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</si>
  <si>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</si>
  <si>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</si>
  <si>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</si>
  <si>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</si>
  <si>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</si>
  <si>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</si>
  <si>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</si>
  <si>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</si>
  <si>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</si>
  <si>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</si>
  <si>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</si>
  <si>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</si>
  <si>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</si>
  <si>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</si>
  <si>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</si>
  <si>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</si>
  <si>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</si>
  <si>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</si>
  <si>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</si>
  <si>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</si>
  <si>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</si>
  <si>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</si>
  <si>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</si>
  <si>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</si>
  <si>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</si>
  <si>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</si>
  <si>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</si>
  <si>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</si>
  <si>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</si>
  <si>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</si>
  <si>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</si>
  <si>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</si>
  <si>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</si>
  <si>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</si>
  <si>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</si>
  <si>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</si>
  <si>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</si>
  <si>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</si>
  <si>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</si>
  <si>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</si>
  <si>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</si>
  <si>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</si>
  <si>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</si>
  <si>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</si>
  <si>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</si>
  <si>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</si>
  <si>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</si>
  <si>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</si>
  <si>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</si>
  <si>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</si>
  <si>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</si>
  <si>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</si>
  <si>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</si>
  <si>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</si>
  <si>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</si>
  <si>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</si>
  <si>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</si>
  <si>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</si>
  <si>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</si>
  <si>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</si>
  <si>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</si>
  <si>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</si>
  <si>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</si>
  <si>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</si>
  <si>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</si>
  <si>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</si>
  <si>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</si>
  <si>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</si>
  <si>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</si>
  <si>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</si>
  <si>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</si>
  <si>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</si>
  <si>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</si>
  <si>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</si>
  <si>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</si>
  <si>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</si>
  <si>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</si>
  <si>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</si>
  <si>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</si>
  <si>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</si>
  <si>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</si>
  <si>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</si>
  <si>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</si>
  <si>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</si>
  <si>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</si>
  <si>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</si>
  <si>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</si>
  <si>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</si>
  <si>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</si>
  <si>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</si>
  <si>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</si>
  <si>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</si>
  <si>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</si>
  <si>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</si>
  <si>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</si>
  <si>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</si>
  <si>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</si>
  <si>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</si>
  <si>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</si>
  <si>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</si>
  <si>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</si>
  <si>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</si>
  <si>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</si>
  <si>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</si>
  <si>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</si>
  <si>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</si>
  <si>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</si>
  <si>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</si>
  <si>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</si>
  <si>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</si>
  <si>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</si>
  <si>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</si>
  <si>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</si>
  <si>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</si>
  <si>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</si>
  <si>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</si>
  <si>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</si>
  <si>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</si>
  <si>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</si>
  <si>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</si>
  <si>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</si>
  <si>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</si>
  <si>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</si>
  <si>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</si>
  <si>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</si>
  <si>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</si>
  <si>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</si>
  <si>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</si>
  <si>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</si>
  <si>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</si>
  <si>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</si>
  <si>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</si>
  <si>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</si>
  <si>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</si>
  <si>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</si>
  <si>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</si>
  <si>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</si>
  <si>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</si>
  <si>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</si>
  <si>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</si>
  <si>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</si>
  <si>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</si>
  <si>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</si>
  <si>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</si>
  <si>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</si>
  <si>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</si>
  <si>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</si>
  <si>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</si>
  <si>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</si>
  <si>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</si>
  <si>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</si>
  <si>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</si>
  <si>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</si>
  <si>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</si>
  <si>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</si>
  <si>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</si>
  <si>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</si>
  <si>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</si>
  <si>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</si>
  <si>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</si>
  <si>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</si>
  <si>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</si>
  <si>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</si>
  <si>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</si>
  <si>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</si>
  <si>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</si>
  <si>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</si>
  <si>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</si>
  <si>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</si>
  <si>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</si>
  <si>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</si>
  <si>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</si>
  <si>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</si>
  <si>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</si>
  <si>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</si>
  <si>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</si>
  <si>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</si>
  <si>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</si>
  <si>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</si>
  <si>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</si>
  <si>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</si>
  <si>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</si>
  <si>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</si>
  <si>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</si>
  <si>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</si>
  <si>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</si>
  <si>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</si>
  <si>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</si>
  <si>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</si>
  <si>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</si>
  <si>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</si>
  <si>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</si>
  <si>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</si>
  <si>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</si>
  <si>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</si>
  <si>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</si>
  <si>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</si>
  <si>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</si>
  <si>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</si>
  <si>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</si>
  <si>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</si>
  <si>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</si>
  <si>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</si>
  <si>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</si>
  <si>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</si>
  <si>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</si>
  <si>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</si>
  <si>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</si>
  <si>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</si>
  <si>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</si>
  <si>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</si>
  <si>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</si>
  <si>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</si>
  <si>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</si>
  <si>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</si>
  <si>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</si>
  <si>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</si>
  <si>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</si>
  <si>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</si>
  <si>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</si>
  <si>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</si>
  <si>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</si>
  <si>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</si>
  <si>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</si>
  <si>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</si>
  <si>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</si>
  <si>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</si>
  <si>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</si>
  <si>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</si>
  <si>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</si>
  <si>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</si>
  <si>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</si>
  <si>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</si>
  <si>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</si>
  <si>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</si>
  <si>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</si>
  <si>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</si>
  <si>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</si>
  <si>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</si>
  <si>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</si>
  <si>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</si>
  <si>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</si>
  <si>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</si>
  <si>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</si>
  <si>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</si>
  <si>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</si>
  <si>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</si>
  <si>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</si>
  <si>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</si>
  <si>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</si>
  <si>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</si>
  <si>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</si>
  <si>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</si>
  <si>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</si>
  <si>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</si>
  <si>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</si>
  <si>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</si>
  <si>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</si>
  <si>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</si>
  <si>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</si>
  <si>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</si>
  <si>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</si>
  <si>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</si>
  <si>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</si>
  <si>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</si>
  <si>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</si>
  <si>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</si>
  <si>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</si>
  <si>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</si>
  <si>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</si>
  <si>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</si>
  <si>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</si>
  <si>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</si>
  <si>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</si>
  <si>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</si>
  <si>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</si>
  <si>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</si>
  <si>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</si>
  <si>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</si>
  <si>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</si>
  <si>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</si>
  <si>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</si>
  <si>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</si>
  <si>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</si>
  <si>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</si>
  <si>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</si>
  <si>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</si>
  <si>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</si>
  <si>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</si>
  <si>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</si>
  <si>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</si>
  <si>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</si>
  <si>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</si>
  <si>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</si>
  <si>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</si>
  <si>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</si>
  <si>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</si>
  <si>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</si>
  <si>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</si>
  <si>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</si>
  <si>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</si>
  <si>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</si>
  <si>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</si>
  <si>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</si>
  <si>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</si>
  <si>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</si>
  <si>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</si>
  <si>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</si>
  <si>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</si>
  <si>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</si>
  <si>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</si>
  <si>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</si>
  <si>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</si>
  <si>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</si>
  <si>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</si>
  <si>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</si>
  <si>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</si>
  <si>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</si>
  <si>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</si>
  <si>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</si>
  <si>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</si>
  <si>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</si>
  <si>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</si>
  <si>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</si>
  <si>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</si>
  <si>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</si>
  <si>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</si>
  <si>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</si>
  <si>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</si>
  <si>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</si>
  <si>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</si>
  <si>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</si>
  <si>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</si>
  <si>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</si>
  <si>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</si>
  <si>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</si>
  <si>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</si>
  <si>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</si>
  <si>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</si>
  <si>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</si>
  <si>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</si>
  <si>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</si>
  <si>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</si>
  <si>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</si>
  <si>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</si>
  <si>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</si>
  <si>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</si>
  <si>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</si>
  <si>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</si>
  <si>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</si>
  <si>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</si>
  <si>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</si>
  <si>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</si>
  <si>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</si>
  <si>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</si>
  <si>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</si>
  <si>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</si>
  <si>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</si>
  <si>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</si>
  <si>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</si>
  <si>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</si>
  <si>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</si>
  <si>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</si>
  <si>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</si>
  <si>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</si>
  <si>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</si>
  <si>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</si>
  <si>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</si>
  <si>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</si>
  <si>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</si>
  <si>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</si>
  <si>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</si>
  <si>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</si>
  <si>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</si>
  <si>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</si>
  <si>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</si>
  <si>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</si>
  <si>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</si>
  <si>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</si>
  <si>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</si>
  <si>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</si>
  <si>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</si>
  <si>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</si>
  <si>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</si>
  <si>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</si>
  <si>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</si>
  <si>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</si>
  <si>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</si>
  <si>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</si>
  <si>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</si>
  <si>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</si>
  <si>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</si>
  <si>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</si>
  <si>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</si>
  <si>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</si>
  <si>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</si>
  <si>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</si>
  <si>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</si>
  <si>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</si>
  <si>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</si>
  <si>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</si>
  <si>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</si>
  <si>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</si>
  <si>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</si>
  <si>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</si>
  <si>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</si>
  <si>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</si>
  <si>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</si>
  <si>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</si>
  <si>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</si>
  <si>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</si>
  <si>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</si>
  <si>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</si>
  <si>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</si>
  <si>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</si>
  <si>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</si>
  <si>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</si>
  <si>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</si>
  <si>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</si>
  <si>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</si>
  <si>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</si>
  <si>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</si>
  <si>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</si>
  <si>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</si>
  <si>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</si>
  <si>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</si>
  <si>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</si>
  <si>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</si>
  <si>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</si>
  <si>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</si>
  <si>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</si>
  <si>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</si>
  <si>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</si>
  <si>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</si>
  <si>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</si>
  <si>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</si>
  <si>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</si>
  <si>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</si>
  <si>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</si>
  <si>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</si>
  <si>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</si>
  <si>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</si>
  <si>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</si>
  <si>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</si>
  <si>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</si>
  <si>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</si>
  <si>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</si>
  <si>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</si>
  <si>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</si>
  <si>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</si>
  <si>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</si>
  <si>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</si>
  <si>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</si>
  <si>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</si>
  <si>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</si>
  <si>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</si>
  <si>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</si>
  <si>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</si>
  <si>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</si>
  <si>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</si>
  <si>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</si>
  <si>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</si>
  <si>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</si>
  <si>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</si>
  <si>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</si>
  <si>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</si>
  <si>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</si>
  <si>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</si>
  <si>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</si>
  <si>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</si>
  <si>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</si>
  <si>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</si>
  <si>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</si>
  <si>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</si>
  <si>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</si>
  <si>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</si>
  <si>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</si>
  <si>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</si>
  <si>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</si>
  <si>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</si>
  <si>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</si>
  <si>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</si>
  <si>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</si>
  <si>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</si>
  <si>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</si>
  <si>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</si>
  <si>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</si>
  <si>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</si>
  <si>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</si>
  <si>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</si>
  <si>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</si>
  <si>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</si>
  <si>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</si>
  <si>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</si>
  <si>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</si>
  <si>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</si>
  <si>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</si>
  <si>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</si>
  <si>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</si>
  <si>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</si>
  <si>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</si>
  <si>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</si>
  <si>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</si>
  <si>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</si>
  <si>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</si>
  <si>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</si>
  <si>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</si>
  <si>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</si>
  <si>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</si>
  <si>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</si>
  <si>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</si>
  <si>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</si>
  <si>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</si>
  <si>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</si>
  <si>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</si>
  <si>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</si>
  <si>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</si>
  <si>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</si>
  <si>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</si>
  <si>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</si>
  <si>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</si>
  <si>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</si>
  <si>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</si>
  <si>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</si>
  <si>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</si>
  <si>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</si>
  <si>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</si>
  <si>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</si>
  <si>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</si>
  <si>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</si>
  <si>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</si>
  <si>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</si>
  <si>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</si>
  <si>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</si>
  <si>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</si>
  <si>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</si>
  <si>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</si>
  <si>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</si>
  <si>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</si>
  <si>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</si>
  <si>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</si>
  <si>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</si>
  <si>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</si>
  <si>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</si>
  <si>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</si>
  <si>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</si>
  <si>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</si>
  <si>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</si>
  <si>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</si>
  <si>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</si>
  <si>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</si>
  <si>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</si>
  <si>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</si>
  <si>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</si>
  <si>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</si>
  <si>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</si>
  <si>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</si>
  <si>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</si>
  <si>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</si>
  <si>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</si>
  <si>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</si>
  <si>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</si>
  <si>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</si>
  <si>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</si>
  <si>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</si>
  <si>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</si>
  <si>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</si>
  <si>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</si>
  <si>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</si>
  <si>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</si>
  <si>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</si>
  <si>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</si>
  <si>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</si>
  <si>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</si>
  <si>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</si>
  <si>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</si>
  <si>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</si>
  <si>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</si>
  <si>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</si>
  <si>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</si>
  <si>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</si>
  <si>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</si>
  <si>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</si>
  <si>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</si>
  <si>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</si>
  <si>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</si>
  <si>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</si>
  <si>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</si>
  <si>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</si>
  <si>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</si>
  <si>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</si>
  <si>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</si>
  <si>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</si>
  <si>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</si>
  <si>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</si>
  <si>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</si>
  <si>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</si>
  <si>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</si>
  <si>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</si>
  <si>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</si>
  <si>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</si>
  <si>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</si>
  <si>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</si>
  <si>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</si>
  <si>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</si>
  <si>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</si>
  <si>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</si>
  <si>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</si>
  <si>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</si>
  <si>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</si>
  <si>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</si>
  <si>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</si>
  <si>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</si>
  <si>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</si>
  <si>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</si>
  <si>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</si>
  <si>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</si>
  <si>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</si>
  <si>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</si>
  <si>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</si>
  <si>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</si>
  <si>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</si>
  <si>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</si>
  <si>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</si>
  <si>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</si>
  <si>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</si>
  <si>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</si>
  <si>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</si>
  <si>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</si>
  <si>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</si>
  <si>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</si>
  <si>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</si>
  <si>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</si>
  <si>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</si>
  <si>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</si>
  <si>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</si>
  <si>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</si>
  <si>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</si>
  <si>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</si>
  <si>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</si>
  <si>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</si>
  <si>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</si>
  <si>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</si>
  <si>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</si>
  <si>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</si>
  <si>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</si>
  <si>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</si>
  <si>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</si>
  <si>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</si>
  <si>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</si>
  <si>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</si>
  <si>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</si>
  <si>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</si>
  <si>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</si>
  <si>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</si>
  <si>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</si>
  <si>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</si>
  <si>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</si>
  <si>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</si>
  <si>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</si>
  <si>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</si>
  <si>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</si>
  <si>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</si>
  <si>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</si>
  <si>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</si>
  <si>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</si>
  <si>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</si>
  <si>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</si>
  <si>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</si>
  <si>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</si>
  <si>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</si>
  <si>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</si>
  <si>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</si>
  <si>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</si>
  <si>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</si>
  <si>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</si>
  <si>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</si>
  <si>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</si>
  <si>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</si>
  <si>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</si>
  <si>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</si>
  <si>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</si>
  <si>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</si>
  <si>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</si>
  <si>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</si>
  <si>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</si>
  <si>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</si>
  <si>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</si>
  <si>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</si>
  <si>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</si>
  <si>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</si>
  <si>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</si>
  <si>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</si>
  <si>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</si>
  <si>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</si>
  <si>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</si>
  <si>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</si>
  <si>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</si>
  <si>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</si>
  <si>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</si>
  <si>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</si>
  <si>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</si>
  <si>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</si>
  <si>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</si>
  <si>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</si>
  <si>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</si>
  <si>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</si>
  <si>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</si>
  <si>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</si>
  <si>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</si>
  <si>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</si>
  <si>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</si>
  <si>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</si>
  <si>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</si>
  <si>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</si>
  <si>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</si>
  <si>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</si>
  <si>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</si>
  <si>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</si>
  <si>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</si>
  <si>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</si>
  <si>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</si>
  <si>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</si>
  <si>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</si>
  <si>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</si>
  <si>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</si>
  <si>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</si>
  <si>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</si>
  <si>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</si>
  <si>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</si>
  <si>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</si>
  <si>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</si>
  <si>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</si>
  <si>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</si>
  <si>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</si>
  <si>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</si>
  <si>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</si>
  <si>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</si>
  <si>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</si>
  <si>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</si>
  <si>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</si>
  <si>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</si>
  <si>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</si>
  <si>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</si>
  <si>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</si>
  <si>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</si>
  <si>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</si>
  <si>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</si>
  <si>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</si>
  <si>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</si>
  <si>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</si>
  <si>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</si>
  <si>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</si>
  <si>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</si>
  <si>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</si>
  <si>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</si>
  <si>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</si>
  <si>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</si>
  <si>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</si>
  <si>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</si>
  <si>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</si>
  <si>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</si>
  <si>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</si>
  <si>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</si>
  <si>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</si>
  <si>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</si>
  <si>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</si>
  <si>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</si>
  <si>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</si>
  <si>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</si>
  <si>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</si>
  <si>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</si>
  <si>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</si>
  <si>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</si>
  <si>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</si>
  <si>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</si>
  <si>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</si>
  <si>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</si>
  <si>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</si>
  <si>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</si>
  <si>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</si>
  <si>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</si>
  <si>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</si>
  <si>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</si>
  <si>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</si>
  <si>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</si>
  <si>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</si>
  <si>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</si>
  <si>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</si>
  <si>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</si>
  <si>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</si>
  <si>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</si>
  <si>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</si>
  <si>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</si>
  <si>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</si>
  <si>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</si>
  <si>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</si>
  <si>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</si>
  <si>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</si>
  <si>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</si>
  <si>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</si>
  <si>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</si>
  <si>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</si>
  <si>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</si>
  <si>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</si>
  <si>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</si>
  <si>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</si>
  <si>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</si>
  <si>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</si>
  <si>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</si>
  <si>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</si>
  <si>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</si>
  <si>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</si>
  <si>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</si>
  <si>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</si>
  <si>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</si>
  <si>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</si>
  <si>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</si>
  <si>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</si>
  <si>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</si>
  <si>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</si>
  <si>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</si>
  <si>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</si>
  <si>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</si>
  <si>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</si>
  <si>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</si>
  <si>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</si>
  <si>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</si>
  <si>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</si>
  <si>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</si>
  <si>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</si>
  <si>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</si>
  <si>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</si>
  <si>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</si>
  <si>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</si>
  <si>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</si>
  <si>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</si>
  <si>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</si>
  <si>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</si>
  <si>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</si>
  <si>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</si>
  <si>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</si>
  <si>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</si>
  <si>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</si>
  <si>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</si>
  <si>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</si>
  <si>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</si>
  <si>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</si>
  <si>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</si>
  <si>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</si>
  <si>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</si>
  <si>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</si>
  <si>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</si>
  <si>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</si>
  <si>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</si>
  <si>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</si>
  <si>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</si>
  <si>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</si>
  <si>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</si>
  <si>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</si>
  <si>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</si>
  <si>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</si>
  <si>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</si>
  <si>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</si>
  <si>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</si>
  <si>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</si>
  <si>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</si>
  <si>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</si>
  <si>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</si>
  <si>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</si>
  <si>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</si>
  <si>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</si>
  <si>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</si>
  <si>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</si>
  <si>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</si>
  <si>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</si>
  <si>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</si>
  <si>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</si>
  <si>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</si>
  <si>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</si>
  <si>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</si>
  <si>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</si>
  <si>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</si>
  <si>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</si>
  <si>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</si>
  <si>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</si>
  <si>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</si>
  <si>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</si>
  <si>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</si>
  <si>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</si>
  <si>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</si>
  <si>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</si>
  <si>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</si>
  <si>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</si>
  <si>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</si>
  <si>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</si>
  <si>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</si>
  <si>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</si>
  <si>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</si>
  <si>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</si>
  <si>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</si>
  <si>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</si>
  <si>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</si>
  <si>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</si>
  <si>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</si>
  <si>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</si>
  <si>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</si>
  <si>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</si>
  <si>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</si>
  <si>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</si>
  <si>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</si>
  <si>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</si>
  <si>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</si>
  <si>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</si>
  <si>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</si>
  <si>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</si>
  <si>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</si>
  <si>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</si>
  <si>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</si>
  <si>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</si>
  <si>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</si>
  <si>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</si>
  <si>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</si>
  <si>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</si>
  <si>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</si>
  <si>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</si>
  <si>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</si>
  <si>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</si>
  <si>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</si>
  <si>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</si>
  <si>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</si>
  <si>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</si>
  <si>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</si>
  <si>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</si>
  <si>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</si>
  <si>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</si>
  <si>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</si>
  <si>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</si>
  <si>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</si>
  <si>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</si>
  <si>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</si>
  <si>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</si>
  <si>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</si>
  <si>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</si>
  <si>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</si>
  <si>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</si>
  <si>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</si>
  <si>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</si>
  <si>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</si>
  <si>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</si>
  <si>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</si>
  <si>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</si>
  <si>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</si>
  <si>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</si>
  <si>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</si>
  <si>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</si>
  <si>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</si>
  <si>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</si>
  <si>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</si>
  <si>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</si>
  <si>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</si>
  <si>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</si>
  <si>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</si>
  <si>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</si>
  <si>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</si>
  <si>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</si>
  <si>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</si>
  <si>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</si>
  <si>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</si>
  <si>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</si>
  <si>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</si>
  <si>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</si>
  <si>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</si>
  <si>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</si>
  <si>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</si>
  <si>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</si>
  <si>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</si>
  <si>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</si>
  <si>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</si>
  <si>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</si>
  <si>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</si>
  <si>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</si>
  <si>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</si>
  <si>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</si>
  <si>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</si>
  <si>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</si>
  <si>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</si>
  <si>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</si>
  <si>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</si>
  <si>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</si>
  <si>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</si>
  <si>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</si>
  <si>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</si>
  <si>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</si>
  <si>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</si>
  <si>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</si>
  <si>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</si>
  <si>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</si>
  <si>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</si>
  <si>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</si>
  <si>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</si>
  <si>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</si>
  <si>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</si>
  <si>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</si>
  <si>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</si>
  <si>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</si>
  <si>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</si>
  <si>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</si>
  <si>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</si>
  <si>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</si>
  <si>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</si>
  <si>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</si>
  <si>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</si>
  <si>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</si>
  <si>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</si>
  <si>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</si>
  <si>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</si>
  <si>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</si>
  <si>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</si>
  <si>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</si>
  <si>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</si>
  <si>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</si>
  <si>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</si>
  <si>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</si>
  <si>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</si>
  <si>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</si>
  <si>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</si>
  <si>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</si>
  <si>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</si>
  <si>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</si>
  <si>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</si>
  <si>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</si>
  <si>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</si>
  <si>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</si>
  <si>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</si>
  <si>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</si>
  <si>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</si>
  <si>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</si>
  <si>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</si>
  <si>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</si>
  <si>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</si>
  <si>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</si>
  <si>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</si>
  <si>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</si>
  <si>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</si>
  <si>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</si>
  <si>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</si>
  <si>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</si>
  <si>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</si>
  <si>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</si>
  <si>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</si>
  <si>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</si>
  <si>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</si>
  <si>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</si>
  <si>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</si>
  <si>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</si>
  <si>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</si>
  <si>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</si>
  <si>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</si>
  <si>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</si>
  <si>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</si>
  <si>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</si>
  <si>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</si>
  <si>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</si>
  <si>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</si>
  <si>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</si>
  <si>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</si>
  <si>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</si>
  <si>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</si>
  <si>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</si>
  <si>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</si>
  <si>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</si>
  <si>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</si>
  <si>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</si>
  <si>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</si>
  <si>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</si>
  <si>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</si>
  <si>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</si>
  <si>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</si>
  <si>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</si>
  <si>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</si>
  <si>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</si>
  <si>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</si>
  <si>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</si>
  <si>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</si>
  <si>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</si>
  <si>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</si>
  <si>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</si>
  <si>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</si>
  <si>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</si>
  <si>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</si>
  <si>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</si>
  <si>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</si>
  <si>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</si>
  <si>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</si>
  <si>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</si>
  <si>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</si>
  <si>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</si>
  <si>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</si>
  <si>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</si>
  <si>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</si>
  <si>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</si>
  <si>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</si>
  <si>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</si>
  <si>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</si>
  <si>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</si>
  <si>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</si>
  <si>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</si>
  <si>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</si>
  <si>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</si>
  <si>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</si>
  <si>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</si>
  <si>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</si>
  <si>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</si>
  <si>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</si>
  <si>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</si>
  <si>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</si>
  <si>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</si>
  <si>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</si>
  <si>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</si>
  <si>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</si>
  <si>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</si>
  <si>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</si>
  <si>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</si>
  <si>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</si>
  <si>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</si>
  <si>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</si>
  <si>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</si>
  <si>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</si>
  <si>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</si>
  <si>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</si>
  <si>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</si>
  <si>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</si>
  <si>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</si>
  <si>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</si>
  <si>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</si>
  <si>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</si>
  <si>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</si>
  <si>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</si>
  <si>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</si>
  <si>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</si>
  <si>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</si>
  <si>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</si>
  <si>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</si>
  <si>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</si>
  <si>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</si>
  <si>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</si>
  <si>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</si>
  <si>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</si>
  <si>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</si>
  <si>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</si>
  <si>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</si>
  <si>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</si>
  <si>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</si>
  <si>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</si>
  <si>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</si>
  <si>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</si>
  <si>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</si>
  <si>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</si>
  <si>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</si>
  <si>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</si>
  <si>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</si>
  <si>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</si>
  <si>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</si>
  <si>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</si>
  <si>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</si>
  <si>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</si>
  <si>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</si>
  <si>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</si>
  <si>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</si>
  <si>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</si>
  <si>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</si>
  <si>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</si>
  <si>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</si>
  <si>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</si>
  <si>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</si>
  <si>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</si>
  <si>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</si>
  <si>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</si>
  <si>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</si>
  <si>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</si>
  <si>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</si>
  <si>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</si>
  <si>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</si>
  <si>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</si>
  <si>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</si>
  <si>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</si>
  <si>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</si>
  <si>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</si>
  <si>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</si>
  <si>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</si>
  <si>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</si>
  <si>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</si>
  <si>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</si>
  <si>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</si>
  <si>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</si>
  <si>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</si>
  <si>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</si>
  <si>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</si>
  <si>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</si>
  <si>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</si>
  <si>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</si>
  <si>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</si>
  <si>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</si>
  <si>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</si>
  <si>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</si>
  <si>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</si>
  <si>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</si>
  <si>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</si>
  <si>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</si>
  <si>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</si>
  <si>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</si>
  <si>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</si>
  <si>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</si>
  <si>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</si>
  <si>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</si>
  <si>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</si>
  <si>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</si>
  <si>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</si>
  <si>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</si>
  <si>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</si>
  <si>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</si>
  <si>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</si>
  <si>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</si>
  <si>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</si>
  <si>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</si>
  <si>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</si>
  <si>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</si>
  <si>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</si>
  <si>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</si>
  <si>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</si>
  <si>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</si>
  <si>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</si>
  <si>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</si>
  <si>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</si>
  <si>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</si>
  <si>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</si>
  <si>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</si>
  <si>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</si>
  <si>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</si>
  <si>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</si>
  <si>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</si>
  <si>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</si>
  <si>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</si>
  <si>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</si>
  <si>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</si>
  <si>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</si>
  <si>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</si>
  <si>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</si>
  <si>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</si>
  <si>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</si>
  <si>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</si>
  <si>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</si>
  <si>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</si>
  <si>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</si>
  <si>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</si>
  <si>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</si>
  <si>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</si>
  <si>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</si>
  <si>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</si>
  <si>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</si>
  <si>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</si>
  <si>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</si>
  <si>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</si>
  <si>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</si>
  <si>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</si>
  <si>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</si>
  <si>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</si>
  <si>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</si>
  <si>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</si>
  <si>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</si>
  <si>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</si>
  <si>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</si>
  <si>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</si>
  <si>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</si>
  <si>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</si>
  <si>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</si>
  <si>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</si>
  <si>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</si>
  <si>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</si>
  <si>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</si>
  <si>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</si>
  <si>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</si>
  <si>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</si>
  <si>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</si>
  <si>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</si>
  <si>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</si>
  <si>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</si>
  <si>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</si>
  <si>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</si>
  <si>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</si>
  <si>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</si>
  <si>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</si>
  <si>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</si>
  <si>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</si>
  <si>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</si>
  <si>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</si>
  <si>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</si>
  <si>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</si>
  <si>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</si>
  <si>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</si>
  <si>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</si>
  <si>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</si>
  <si>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</si>
  <si>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</si>
  <si>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</si>
  <si>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</si>
  <si>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</si>
  <si>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</si>
  <si>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</si>
  <si>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</si>
  <si>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</si>
  <si>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</si>
  <si>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</si>
  <si>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</si>
  <si>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</si>
  <si>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</si>
  <si>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</si>
  <si>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</si>
  <si>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</si>
  <si>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</si>
  <si>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</si>
  <si>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</si>
  <si>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</si>
  <si>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</si>
  <si>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</si>
  <si>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</si>
  <si>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</si>
  <si>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</si>
  <si>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</si>
  <si>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</si>
  <si>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</si>
  <si>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</si>
  <si>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</si>
  <si>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</si>
  <si>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</si>
  <si>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</si>
  <si>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</si>
  <si>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</si>
  <si>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</si>
  <si>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</si>
  <si>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</si>
  <si>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</si>
  <si>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</si>
  <si>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</si>
  <si>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</si>
  <si>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</si>
  <si>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</si>
  <si>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</si>
  <si>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</si>
  <si>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</si>
  <si>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</si>
  <si>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</si>
  <si>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</si>
  <si>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</si>
  <si>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</si>
  <si>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</si>
  <si>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</si>
  <si>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</si>
  <si>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</si>
  <si>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</si>
  <si>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</si>
  <si>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</si>
  <si>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</si>
  <si>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</si>
  <si>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</si>
  <si>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</si>
  <si>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</si>
  <si>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</si>
  <si>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</si>
  <si>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</si>
  <si>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</si>
  <si>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</si>
  <si>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</si>
  <si>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</si>
  <si>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</si>
  <si>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</si>
  <si>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</si>
  <si>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</si>
  <si>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</si>
  <si>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</si>
  <si>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</si>
  <si>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</si>
  <si>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</si>
  <si>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</si>
  <si>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</si>
  <si>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</si>
  <si>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</si>
  <si>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</si>
  <si>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</si>
  <si>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</si>
  <si>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</si>
  <si>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</si>
  <si>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</si>
  <si>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</si>
  <si>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</si>
  <si>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</si>
  <si>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</si>
  <si>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</si>
  <si>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</si>
  <si>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</si>
  <si>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</si>
  <si>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</si>
  <si>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</si>
  <si>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</si>
  <si>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</si>
  <si>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</si>
  <si>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</si>
  <si>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</si>
  <si>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</si>
  <si>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</si>
  <si>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</si>
  <si>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</si>
  <si>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</si>
  <si>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</si>
  <si>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</si>
  <si>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</si>
  <si>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</si>
  <si>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</si>
  <si>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</si>
  <si>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</si>
  <si>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</si>
  <si>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</si>
  <si>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</si>
  <si>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</si>
  <si>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</si>
  <si>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</si>
  <si>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</si>
  <si>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</si>
  <si>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</si>
  <si>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</si>
  <si>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</si>
  <si>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</si>
  <si>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</si>
  <si>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</si>
  <si>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</si>
  <si>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</si>
  <si>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</si>
  <si>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</si>
  <si>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</si>
  <si>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</si>
  <si>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</si>
  <si>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</si>
  <si>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</si>
  <si>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</si>
  <si>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</si>
  <si>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</si>
  <si>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</si>
  <si>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</si>
  <si>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</si>
  <si>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</si>
  <si>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</si>
  <si>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</si>
  <si>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</si>
  <si>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</si>
  <si>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</si>
  <si>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</si>
  <si>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</si>
  <si>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</si>
  <si>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</si>
  <si>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</si>
  <si>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</si>
  <si>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</si>
  <si>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</si>
  <si>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</si>
  <si>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</si>
  <si>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</si>
  <si>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</si>
  <si>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</si>
  <si>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</si>
  <si>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</si>
  <si>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</si>
  <si>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</si>
  <si>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</si>
  <si>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</si>
  <si>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</si>
  <si>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</si>
  <si>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</si>
  <si>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</si>
  <si>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</si>
  <si>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</si>
  <si>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</si>
  <si>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</si>
  <si>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</si>
  <si>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</si>
  <si>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</si>
  <si>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</si>
  <si>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</si>
  <si>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</si>
  <si>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</si>
  <si>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</si>
  <si>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</si>
  <si>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</si>
  <si>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</si>
  <si>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</si>
  <si>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</si>
  <si>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</si>
  <si>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</si>
  <si>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</si>
  <si>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</si>
  <si>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</si>
  <si>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</si>
  <si>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</si>
  <si>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</si>
  <si>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</si>
  <si>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</si>
  <si>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</si>
  <si>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</si>
  <si>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</si>
  <si>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</si>
  <si>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</si>
  <si>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</si>
  <si>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</si>
  <si>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</si>
  <si>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</si>
  <si>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</si>
  <si>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</si>
  <si>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</si>
  <si>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</si>
  <si>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</si>
  <si>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</si>
  <si>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</si>
  <si>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</si>
  <si>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</si>
  <si>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</si>
  <si>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</si>
  <si>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</si>
  <si>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</si>
  <si>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</si>
  <si>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</si>
  <si>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</si>
  <si>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</si>
  <si>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</si>
  <si>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</si>
  <si>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</si>
  <si>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</si>
  <si>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</si>
  <si>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</si>
  <si>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</si>
  <si>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</si>
  <si>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</si>
  <si>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</si>
  <si>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</si>
  <si>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</si>
  <si>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</si>
  <si>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</si>
  <si>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</si>
  <si>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</si>
  <si>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</si>
  <si>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</si>
  <si>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</si>
  <si>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</si>
  <si>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</si>
  <si>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</si>
  <si>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</si>
  <si>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</si>
  <si>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</si>
  <si>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</si>
  <si>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</si>
  <si>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</si>
  <si>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</si>
  <si>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</si>
  <si>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</si>
  <si>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</si>
  <si>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</si>
  <si>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</si>
  <si>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</si>
  <si>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</si>
  <si>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</si>
  <si>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</si>
  <si>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</si>
  <si>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</si>
  <si>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</si>
  <si>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</si>
  <si>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</si>
  <si>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</si>
  <si>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</si>
  <si>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</si>
  <si>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</si>
  <si>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</si>
  <si>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</si>
  <si>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</si>
  <si>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</si>
  <si>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</si>
  <si>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</si>
  <si>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</si>
  <si>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</si>
  <si>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</si>
  <si>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</si>
  <si>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</si>
  <si>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</si>
  <si>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</si>
  <si>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</si>
  <si>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</si>
  <si>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</si>
  <si>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</si>
  <si>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</si>
  <si>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</si>
  <si>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</si>
  <si>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</si>
  <si>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</si>
  <si>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</si>
  <si>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</si>
  <si>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</si>
  <si>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</si>
  <si>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</si>
  <si>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</si>
  <si>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</si>
  <si>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</si>
  <si>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</si>
  <si>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</si>
  <si>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</si>
  <si>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</si>
  <si>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</si>
  <si>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</si>
  <si>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</si>
  <si>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</si>
  <si>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</si>
  <si>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</si>
  <si>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</si>
  <si>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</si>
  <si>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</si>
  <si>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</si>
  <si>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</si>
  <si>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</si>
  <si>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</si>
  <si>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</si>
  <si>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</si>
  <si>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</si>
  <si>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</si>
  <si>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</si>
  <si>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</si>
  <si>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</si>
  <si>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</si>
  <si>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</si>
  <si>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</si>
  <si>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</si>
  <si>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</si>
  <si>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</si>
  <si>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</si>
  <si>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</si>
  <si>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</si>
  <si>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</si>
  <si>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</si>
  <si>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</si>
  <si>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</si>
  <si>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</si>
  <si>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</si>
  <si>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</si>
  <si>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</si>
  <si>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</si>
  <si>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</si>
  <si>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</si>
  <si>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</si>
  <si>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</si>
  <si>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</si>
  <si>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</si>
  <si>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</si>
  <si>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</si>
  <si>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</si>
  <si>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</si>
  <si>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</si>
  <si>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</si>
  <si>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</si>
  <si>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</si>
  <si>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</si>
  <si>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</si>
  <si>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</si>
  <si>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</si>
  <si>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</si>
  <si>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</si>
  <si>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</si>
  <si>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</si>
  <si>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</si>
  <si>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</si>
  <si>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</si>
  <si>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</si>
  <si>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</si>
  <si>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</si>
  <si>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</si>
  <si>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</si>
  <si>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</si>
  <si>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</si>
  <si>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</si>
  <si>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</si>
  <si>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</si>
  <si>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</si>
  <si>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</si>
  <si>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</si>
  <si>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</si>
  <si>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</si>
  <si>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</si>
  <si>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</si>
  <si>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</si>
  <si>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</si>
  <si>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</si>
  <si>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</si>
  <si>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</si>
  <si>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</si>
  <si>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</si>
  <si>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</si>
  <si>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</si>
  <si>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</si>
  <si>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</si>
  <si>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</si>
  <si>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</si>
  <si>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</si>
  <si>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</si>
  <si>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</si>
  <si>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</si>
  <si>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</si>
  <si>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</si>
  <si>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</si>
  <si>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</si>
  <si>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</si>
  <si>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</si>
  <si>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</si>
  <si>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</si>
  <si>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</si>
  <si>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</si>
  <si>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</si>
  <si>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</si>
  <si>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</si>
  <si>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</si>
  <si>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</si>
  <si>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</si>
  <si>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</si>
  <si>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</si>
  <si>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</si>
  <si>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</si>
  <si>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</si>
  <si>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</si>
  <si>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</si>
  <si>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</si>
  <si>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</si>
  <si>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</si>
  <si>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</si>
  <si>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</si>
  <si>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</si>
  <si>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</si>
  <si>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</si>
  <si>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</si>
  <si>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</si>
  <si>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</si>
  <si>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</si>
  <si>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</si>
  <si>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</si>
  <si>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</si>
  <si>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</si>
  <si>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</si>
  <si>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</si>
  <si>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</si>
  <si>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</si>
  <si>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</si>
  <si>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</si>
  <si>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</si>
  <si>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</si>
  <si>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</si>
  <si>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</si>
  <si>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</si>
  <si>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</si>
  <si>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</si>
  <si>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</si>
  <si>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</si>
  <si>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</si>
  <si>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</si>
  <si>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</si>
  <si>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</si>
  <si>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</si>
  <si>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</si>
  <si>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</si>
  <si>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</si>
  <si>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</si>
  <si>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</si>
  <si>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</si>
  <si>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</si>
  <si>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</si>
  <si>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</si>
  <si>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</si>
  <si>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</si>
  <si>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</si>
  <si>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</si>
  <si>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</si>
  <si>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</si>
  <si>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</si>
  <si>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</si>
  <si>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</si>
  <si>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</si>
  <si>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</si>
  <si>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</si>
  <si>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</si>
  <si>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</si>
  <si>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</si>
  <si>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</si>
  <si>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</si>
  <si>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</si>
  <si>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</si>
  <si>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</si>
  <si>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</si>
  <si>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</si>
  <si>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</si>
  <si>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</si>
  <si>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</si>
  <si>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</si>
  <si>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</si>
  <si>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</si>
  <si>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</si>
  <si>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</si>
  <si>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</si>
  <si>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</si>
  <si>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</si>
  <si>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</si>
  <si>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</si>
  <si>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</si>
  <si>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</si>
  <si>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</si>
  <si>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</si>
  <si>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</si>
  <si>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</si>
  <si>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</si>
  <si>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</si>
  <si>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</si>
  <si>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</si>
  <si>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</si>
  <si>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</si>
  <si>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</si>
  <si>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</si>
  <si>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</si>
  <si>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</si>
  <si>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</si>
  <si>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</si>
  <si>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</si>
  <si>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</si>
  <si>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</si>
  <si>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</si>
  <si>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</si>
  <si>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</si>
  <si>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</si>
  <si>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</si>
  <si>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</si>
  <si>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</si>
  <si>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</si>
  <si>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</si>
  <si>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</si>
  <si>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</si>
  <si>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</si>
  <si>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</si>
  <si>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</si>
  <si>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</si>
  <si>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</si>
  <si>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</si>
  <si>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</si>
  <si>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</si>
  <si>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</si>
  <si>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</si>
  <si>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</si>
  <si>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</si>
  <si>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</si>
  <si>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</si>
  <si>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</si>
  <si>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</si>
  <si>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</si>
  <si>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</si>
  <si>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</si>
  <si>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</si>
  <si>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</si>
  <si>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</si>
  <si>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</si>
  <si>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</si>
  <si>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</si>
  <si>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</si>
  <si>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</si>
  <si>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</si>
  <si>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</si>
  <si>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</si>
  <si>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</si>
  <si>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</si>
  <si>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</si>
  <si>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</si>
  <si>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</si>
  <si>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</si>
  <si>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</si>
  <si>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</si>
  <si>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</si>
  <si>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</si>
  <si>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</si>
  <si>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</si>
  <si>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</si>
  <si>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</si>
  <si>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</si>
  <si>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</si>
  <si>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</si>
  <si>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</si>
  <si>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</si>
  <si>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</si>
  <si>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</si>
  <si>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</si>
  <si>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</si>
  <si>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</si>
  <si>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</si>
  <si>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</si>
  <si>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</si>
  <si>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</si>
  <si>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</si>
  <si>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</si>
  <si>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</si>
  <si>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</si>
  <si>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</si>
  <si>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</si>
  <si>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</si>
  <si>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</si>
  <si>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</si>
  <si>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</si>
  <si>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</si>
  <si>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</si>
  <si>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</si>
  <si>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</si>
  <si>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</si>
  <si>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</si>
  <si>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</si>
  <si>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</si>
  <si>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</si>
  <si>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</si>
  <si>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</si>
  <si>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</si>
  <si>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</si>
  <si>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</si>
  <si>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</si>
  <si>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</si>
  <si>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</si>
  <si>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</si>
  <si>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</si>
  <si>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</si>
  <si>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</si>
  <si>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</si>
  <si>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</si>
  <si>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</si>
  <si>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</si>
  <si>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</si>
  <si>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</si>
  <si>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</si>
  <si>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</si>
  <si>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</si>
  <si>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</si>
  <si>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</si>
  <si>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</si>
  <si>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</si>
  <si>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</si>
  <si>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</si>
  <si>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</si>
  <si>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</si>
  <si>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</si>
  <si>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</si>
  <si>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</si>
  <si>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</si>
  <si>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</si>
  <si>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</si>
  <si>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</si>
  <si>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</si>
  <si>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</si>
  <si>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</si>
  <si>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</si>
  <si>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</si>
  <si>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</si>
  <si>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</si>
  <si>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</si>
  <si>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</si>
  <si>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</si>
  <si>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</si>
  <si>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</si>
  <si>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</si>
  <si>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</si>
  <si>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</si>
  <si>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</si>
  <si>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</si>
  <si>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</si>
  <si>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</si>
  <si>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</si>
  <si>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</si>
  <si>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</si>
  <si>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</si>
  <si>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</si>
  <si>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</si>
  <si>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</si>
  <si>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</si>
  <si>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</si>
  <si>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</si>
  <si>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</si>
  <si>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</si>
  <si>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</si>
  <si>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</si>
  <si>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</si>
  <si>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</si>
  <si>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</si>
  <si>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</si>
  <si>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</si>
  <si>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</si>
  <si>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</si>
  <si>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</si>
  <si>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</si>
  <si>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</si>
  <si>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</si>
  <si>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</si>
  <si>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</si>
  <si>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</si>
  <si>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</si>
  <si>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</si>
  <si>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</si>
  <si>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</si>
  <si>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</si>
  <si>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</si>
  <si>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</si>
  <si>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</si>
  <si>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</si>
  <si>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</si>
  <si>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</si>
  <si>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</si>
  <si>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</si>
  <si>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</si>
  <si>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</si>
  <si>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</si>
  <si>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</si>
  <si>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</si>
  <si>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</si>
  <si>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</si>
  <si>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</si>
  <si>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</si>
  <si>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</si>
  <si>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</si>
  <si>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</si>
  <si>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</si>
  <si>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</si>
  <si>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</si>
  <si>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</si>
  <si>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</si>
  <si>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</si>
  <si>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</si>
  <si>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</si>
  <si>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</si>
  <si>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</si>
  <si>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</si>
  <si>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</si>
  <si>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</si>
  <si>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</si>
  <si>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</si>
  <si>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</si>
  <si>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</si>
  <si>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</si>
  <si>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</si>
  <si>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</si>
  <si>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</si>
  <si>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</si>
  <si>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</si>
  <si>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</si>
  <si>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</si>
  <si>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</si>
  <si>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</si>
  <si>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</si>
  <si>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</si>
  <si>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</si>
  <si>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</si>
  <si>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</si>
  <si>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</si>
  <si>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</si>
  <si>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</si>
  <si>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</si>
  <si>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</si>
  <si>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</si>
  <si>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</si>
  <si>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</si>
  <si>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</si>
  <si>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</si>
  <si>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</si>
  <si>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</si>
  <si>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</si>
  <si>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</si>
  <si>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</si>
  <si>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</si>
  <si>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</si>
  <si>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</si>
  <si>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</si>
  <si>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</si>
  <si>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</si>
  <si>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</si>
  <si>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</si>
  <si>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</si>
  <si>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</si>
  <si>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</si>
  <si>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</si>
  <si>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</si>
  <si>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</si>
  <si>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</si>
  <si>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</si>
  <si>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</si>
  <si>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</si>
  <si>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</si>
  <si>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</si>
  <si>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</si>
  <si>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</si>
  <si>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</si>
  <si>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</si>
  <si>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</si>
  <si>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</si>
  <si>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</si>
  <si>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</si>
  <si>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</si>
  <si>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</si>
  <si>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</si>
  <si>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</si>
  <si>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</si>
  <si>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</si>
  <si>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</si>
  <si>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</si>
  <si>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</si>
  <si>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</si>
  <si>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</si>
  <si>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</si>
  <si>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</si>
  <si>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</si>
  <si>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</si>
  <si>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</si>
  <si>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</si>
  <si>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</si>
  <si>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</si>
  <si>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</si>
  <si>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</si>
  <si>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</si>
  <si>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</si>
  <si>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</si>
  <si>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</si>
  <si>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</si>
  <si>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</si>
  <si>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</si>
  <si>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</si>
  <si>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</si>
  <si>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</si>
  <si>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</si>
  <si>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</si>
  <si>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</si>
  <si>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</si>
  <si>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</si>
  <si>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</si>
  <si>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</si>
  <si>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</si>
  <si>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</si>
  <si>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</si>
  <si>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</si>
  <si>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</si>
  <si>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</si>
  <si>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</si>
  <si>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</si>
  <si>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</si>
  <si>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</si>
  <si>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</si>
  <si>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</si>
  <si>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</si>
  <si>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</si>
  <si>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</si>
  <si>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</si>
  <si>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</si>
  <si>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</si>
  <si>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</si>
  <si>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</si>
  <si>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</si>
  <si>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</si>
  <si>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</si>
  <si>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</si>
  <si>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</si>
  <si>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</si>
  <si>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</si>
  <si>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</si>
  <si>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</si>
  <si>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</si>
  <si>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</si>
  <si>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</si>
  <si>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</si>
  <si>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</si>
  <si>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</si>
  <si>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</si>
  <si>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</si>
  <si>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</si>
  <si>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</si>
  <si>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</si>
  <si>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</si>
  <si>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</si>
  <si>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</si>
  <si>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</si>
  <si>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</si>
  <si>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</si>
  <si>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</si>
  <si>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</si>
  <si>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</si>
  <si>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</si>
  <si>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</si>
  <si>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</si>
  <si>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</si>
  <si>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</si>
  <si>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</si>
  <si>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</si>
  <si>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</si>
  <si>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</si>
  <si>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</si>
  <si>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</si>
  <si>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</si>
  <si>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</si>
  <si>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</si>
  <si>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</si>
  <si>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</si>
  <si>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</si>
  <si>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</si>
  <si>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</si>
  <si>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</si>
  <si>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</si>
  <si>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</si>
  <si>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</si>
  <si>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</si>
  <si>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</si>
  <si>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</si>
  <si>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</si>
  <si>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</si>
  <si>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</si>
  <si>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</si>
  <si>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</si>
  <si>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</si>
  <si>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</si>
  <si>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</si>
  <si>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</si>
  <si>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</si>
  <si>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</si>
  <si>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</si>
  <si>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</si>
  <si>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</si>
  <si>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</si>
  <si>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</si>
  <si>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</si>
  <si>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</si>
  <si>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</si>
  <si>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</si>
  <si>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</si>
  <si>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</si>
  <si>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</si>
  <si>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</si>
  <si>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</si>
  <si>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</si>
  <si>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</si>
  <si>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</si>
  <si>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</si>
  <si>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</si>
  <si>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</si>
  <si>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</si>
  <si>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</si>
  <si>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</si>
  <si>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</si>
  <si>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</si>
  <si>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</si>
  <si>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</si>
  <si>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</si>
  <si>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</si>
  <si>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</si>
  <si>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</si>
  <si>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</si>
  <si>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</si>
  <si>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</si>
  <si>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</si>
  <si>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</si>
  <si>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</si>
  <si>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</si>
  <si>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</si>
  <si>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</si>
  <si>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</si>
  <si>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</si>
  <si>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</si>
  <si>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</si>
  <si>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</si>
  <si>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</si>
  <si>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</si>
  <si>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</si>
  <si>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</si>
  <si>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</si>
  <si>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</si>
  <si>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</si>
  <si>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</si>
  <si>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</si>
  <si>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</si>
  <si>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</si>
  <si>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</si>
  <si>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</si>
  <si>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</si>
  <si>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</si>
  <si>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</si>
  <si>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</si>
  <si>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</si>
  <si>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</si>
  <si>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</si>
  <si>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</si>
  <si>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</si>
  <si>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</si>
  <si>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</si>
  <si>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</si>
  <si>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</si>
  <si>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</si>
  <si>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</si>
  <si>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</si>
  <si>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</si>
  <si>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</si>
  <si>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</si>
  <si>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</si>
  <si>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</si>
  <si>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</si>
  <si>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</si>
  <si>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</si>
  <si>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</si>
  <si>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</si>
  <si>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</si>
  <si>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</si>
  <si>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</si>
  <si>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</si>
  <si>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</si>
  <si>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</si>
  <si>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</si>
  <si>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</si>
  <si>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</si>
  <si>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</si>
  <si>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</si>
  <si>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</si>
  <si>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</si>
  <si>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</si>
  <si>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</si>
  <si>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</si>
  <si>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</si>
  <si>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</si>
  <si>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</si>
  <si>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</si>
  <si>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</si>
  <si>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</si>
  <si>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</si>
  <si>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</si>
  <si>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</si>
  <si>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</si>
  <si>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</si>
  <si>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</si>
  <si>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</si>
  <si>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</si>
  <si>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</si>
  <si>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</si>
  <si>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</si>
  <si>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</si>
  <si>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</si>
  <si>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</si>
  <si>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</si>
  <si>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</si>
  <si>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</si>
  <si>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</si>
  <si>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</si>
  <si>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</si>
  <si>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</si>
  <si>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</si>
  <si>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</si>
  <si>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</si>
  <si>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</si>
  <si>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</si>
  <si>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</si>
  <si>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</si>
  <si>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</si>
  <si>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</si>
  <si>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</si>
  <si>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</si>
  <si>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</si>
  <si>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</si>
  <si>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</si>
  <si>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</si>
  <si>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</si>
  <si>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</si>
  <si>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</si>
  <si>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</si>
  <si>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</si>
  <si>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</si>
  <si>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</si>
  <si>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</si>
  <si>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</si>
  <si>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</si>
  <si>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</si>
  <si>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</si>
  <si>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</si>
  <si>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</si>
  <si>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</si>
  <si>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</si>
  <si>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</si>
  <si>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</si>
  <si>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</si>
  <si>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</si>
  <si>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</si>
  <si>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</si>
  <si>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</si>
  <si>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</si>
  <si>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</si>
  <si>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</si>
  <si>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</si>
  <si>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</si>
  <si>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</si>
  <si>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</si>
  <si>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</si>
  <si>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</si>
  <si>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</si>
  <si>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</si>
  <si>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</si>
  <si>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</si>
  <si>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</si>
  <si>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</si>
  <si>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</si>
  <si>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</si>
  <si>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</si>
  <si>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</si>
  <si>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</si>
  <si>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</si>
  <si>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</si>
  <si>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</si>
  <si>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</si>
  <si>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</si>
  <si>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</si>
  <si>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</si>
  <si>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</si>
  <si>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</si>
  <si>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</si>
  <si>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</si>
  <si>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</si>
  <si>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</si>
  <si>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</si>
  <si>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</si>
  <si>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</si>
  <si>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</si>
  <si>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</si>
  <si>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</si>
  <si>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</si>
  <si>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</si>
  <si>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</si>
  <si>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</si>
  <si>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</si>
  <si>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</si>
  <si>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</si>
  <si>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</si>
  <si>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</si>
  <si>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</si>
  <si>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</si>
  <si>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</si>
  <si>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</si>
  <si>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</si>
  <si>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</si>
  <si>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</si>
  <si>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</si>
  <si>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</si>
  <si>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</si>
  <si>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</si>
  <si>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</si>
  <si>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</si>
  <si>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</si>
  <si>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</si>
  <si>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</si>
  <si>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</si>
  <si>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</si>
  <si>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</si>
  <si>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</si>
  <si>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</si>
  <si>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</si>
  <si>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</si>
  <si>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</si>
  <si>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</si>
  <si>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</si>
  <si>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</si>
  <si>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</si>
  <si>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</si>
  <si>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</si>
  <si>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</si>
  <si>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</si>
  <si>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</si>
  <si>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</si>
  <si>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</si>
  <si>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</si>
  <si>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</si>
  <si>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</si>
  <si>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</si>
  <si>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</si>
  <si>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</si>
  <si>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</si>
  <si>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</si>
  <si>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</si>
  <si>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</si>
  <si>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</si>
  <si>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</si>
  <si>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</si>
  <si>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</si>
  <si>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</si>
  <si>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</si>
  <si>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</si>
  <si>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</si>
  <si>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</si>
  <si>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</si>
  <si>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</si>
  <si>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</si>
  <si>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</si>
  <si>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</si>
  <si>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</si>
  <si>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</si>
  <si>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</si>
  <si>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</si>
  <si>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</si>
  <si>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</si>
  <si>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</si>
  <si>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</si>
  <si>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</si>
  <si>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</si>
  <si>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</si>
  <si>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</si>
  <si>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</si>
  <si>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</si>
  <si>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</si>
  <si>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</si>
  <si>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</si>
  <si>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</si>
  <si>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</si>
  <si>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</si>
  <si>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</si>
  <si>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</si>
  <si>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</si>
  <si>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</si>
  <si>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</si>
  <si>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</si>
  <si>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</si>
  <si>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</si>
  <si>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</si>
  <si>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</si>
  <si>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</si>
  <si>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</si>
  <si>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</si>
  <si>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</si>
  <si>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</si>
  <si>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</si>
  <si>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</si>
  <si>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</si>
  <si>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</si>
  <si>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</si>
  <si>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</si>
  <si>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</si>
  <si>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</si>
  <si>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</si>
  <si>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</si>
  <si>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</si>
  <si>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</si>
  <si>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</si>
  <si>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</si>
  <si>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</si>
  <si>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</si>
  <si>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</si>
  <si>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</si>
  <si>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</si>
  <si>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</si>
  <si>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</si>
  <si>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</si>
  <si>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</si>
  <si>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</si>
  <si>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</si>
  <si>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</si>
  <si>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</si>
  <si>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</si>
  <si>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</si>
  <si>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</si>
  <si>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</si>
  <si>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</si>
  <si>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</si>
  <si>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</si>
  <si>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</si>
  <si>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</si>
  <si>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</si>
  <si>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</si>
  <si>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</si>
  <si>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</si>
  <si>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</si>
  <si>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</si>
  <si>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</si>
  <si>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</si>
  <si>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</si>
  <si>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</si>
  <si>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</si>
  <si>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</si>
  <si>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</si>
  <si>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</si>
  <si>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</si>
  <si>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</si>
  <si>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</si>
  <si>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</si>
  <si>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</si>
  <si>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</si>
  <si>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</si>
  <si>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</si>
  <si>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</si>
  <si>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</si>
  <si>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</si>
  <si>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</si>
  <si>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</si>
  <si>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</si>
  <si>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</si>
  <si>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</si>
  <si>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</si>
  <si>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</si>
  <si>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</si>
  <si>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</si>
  <si>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</si>
  <si>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</si>
  <si>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</si>
  <si>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</si>
  <si>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</si>
  <si>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</si>
  <si>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</si>
  <si>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</si>
  <si>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</si>
  <si>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</si>
  <si>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</si>
  <si>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</si>
  <si>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</si>
  <si>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</si>
  <si>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</si>
  <si>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</si>
  <si>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</si>
  <si>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</si>
  <si>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</si>
  <si>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</si>
  <si>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</si>
  <si>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</si>
  <si>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</si>
  <si>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</si>
  <si>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</si>
  <si>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</si>
  <si>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</si>
  <si>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</si>
  <si>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</si>
  <si>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</si>
  <si>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</si>
  <si>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</si>
  <si>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</si>
  <si>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</si>
  <si>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</si>
  <si>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</si>
  <si>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</si>
  <si>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</si>
  <si>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</si>
  <si>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</si>
  <si>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</si>
  <si>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</si>
  <si>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</si>
  <si>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</si>
  <si>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</si>
  <si>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</si>
  <si>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</si>
  <si>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</si>
  <si>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</si>
  <si>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</si>
  <si>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</si>
  <si>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</si>
  <si>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</si>
  <si>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</si>
  <si>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</si>
  <si>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</si>
  <si>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</si>
  <si>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</si>
  <si>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</si>
  <si>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</si>
  <si>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</si>
  <si>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</si>
  <si>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</si>
  <si>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</si>
  <si>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</si>
  <si>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</si>
  <si>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</si>
  <si>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</si>
  <si>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</si>
  <si>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</si>
  <si>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</si>
  <si>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</si>
  <si>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</si>
  <si>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</si>
  <si>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</si>
  <si>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</si>
  <si>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</si>
  <si>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</si>
  <si>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</si>
  <si>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</si>
  <si>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</si>
  <si>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</si>
  <si>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</si>
  <si>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</si>
  <si>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</si>
  <si>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</si>
  <si>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</si>
  <si>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</si>
  <si>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</si>
  <si>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</si>
  <si>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</si>
  <si>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</si>
  <si>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</si>
  <si>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</si>
  <si>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</si>
  <si>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</si>
  <si>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</si>
  <si>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</si>
  <si>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</si>
  <si>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</si>
  <si>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</si>
  <si>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</si>
  <si>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</si>
  <si>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</si>
  <si>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</si>
  <si>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</si>
  <si>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</si>
  <si>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</si>
  <si>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</si>
  <si>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</si>
  <si>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</si>
  <si>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</si>
  <si>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</si>
  <si>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</si>
  <si>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</si>
  <si>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</si>
  <si>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</si>
  <si>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</si>
  <si>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</si>
  <si>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</si>
  <si>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</si>
  <si>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</si>
  <si>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</si>
  <si>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</si>
  <si>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</si>
  <si>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</si>
  <si>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</si>
  <si>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</si>
  <si>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</si>
  <si>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</si>
  <si>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</si>
  <si>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</si>
  <si>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</si>
  <si>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</si>
  <si>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</si>
  <si>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</si>
  <si>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</si>
  <si>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</si>
  <si>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</si>
  <si>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</si>
  <si>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</si>
  <si>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</si>
  <si>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</si>
  <si>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</si>
  <si>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</si>
  <si>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</si>
  <si>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</si>
  <si>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</si>
  <si>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</si>
  <si>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</si>
  <si>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</si>
  <si>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</si>
  <si>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</si>
  <si>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</si>
  <si>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</si>
  <si>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</si>
  <si>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</si>
  <si>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</si>
  <si>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</si>
  <si>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</si>
  <si>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</si>
  <si>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</si>
  <si>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</si>
  <si>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</si>
  <si>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</si>
  <si>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</si>
  <si>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</si>
  <si>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</si>
  <si>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</si>
  <si>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</si>
  <si>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</si>
  <si>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</si>
  <si>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</si>
  <si>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</si>
  <si>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</si>
  <si>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</si>
  <si>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</si>
  <si>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</si>
  <si>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</si>
  <si>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</si>
  <si>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</si>
  <si>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</si>
  <si>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</si>
  <si>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</si>
  <si>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</si>
  <si>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</si>
  <si>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</si>
  <si>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</si>
  <si>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</si>
  <si>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</si>
  <si>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</si>
  <si>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</si>
  <si>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</si>
  <si>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</si>
  <si>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</si>
  <si>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</si>
  <si>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</si>
  <si>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</si>
  <si>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</si>
  <si>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</si>
  <si>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</si>
  <si>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</si>
  <si>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</si>
  <si>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</si>
  <si>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</si>
  <si>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</si>
  <si>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</si>
  <si>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</si>
  <si>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</si>
  <si>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</si>
  <si>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</si>
  <si>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</si>
  <si>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</si>
  <si>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</si>
  <si>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</si>
  <si>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</si>
  <si>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</si>
  <si>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</si>
  <si>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</si>
  <si>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</si>
  <si>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</si>
  <si>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</si>
  <si>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</si>
  <si>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</si>
  <si>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</si>
  <si>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</si>
  <si>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</si>
  <si>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</si>
  <si>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</si>
  <si>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</si>
  <si>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</si>
  <si>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</si>
  <si>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</si>
  <si>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</si>
  <si>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</si>
  <si>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</si>
  <si>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</si>
  <si>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</si>
  <si>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</si>
  <si>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</si>
  <si>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</si>
  <si>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</si>
  <si>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</si>
  <si>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</si>
  <si>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</si>
  <si>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</si>
  <si>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</si>
  <si>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</si>
  <si>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</si>
  <si>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</si>
  <si>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</si>
  <si>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</si>
  <si>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</si>
  <si>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</si>
  <si>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</si>
  <si>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</si>
  <si>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</si>
  <si>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</si>
  <si>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</si>
  <si>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</si>
  <si>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</si>
  <si>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</si>
  <si>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</si>
  <si>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</si>
  <si>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</si>
  <si>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</si>
  <si>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</si>
  <si>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</si>
  <si>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</si>
  <si>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</si>
  <si>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</si>
  <si>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</si>
  <si>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</si>
  <si>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</si>
  <si>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</si>
  <si>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</si>
  <si>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</si>
  <si>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</si>
  <si>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</si>
  <si>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</si>
  <si>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</si>
  <si>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</si>
  <si>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</si>
  <si>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</si>
  <si>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</si>
  <si>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</si>
  <si>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</si>
  <si>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</si>
  <si>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</si>
  <si>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</si>
  <si>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</si>
  <si>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</si>
  <si>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</si>
  <si>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</si>
  <si>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</si>
  <si>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</si>
  <si>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</si>
  <si>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</si>
  <si>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</si>
  <si>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</si>
  <si>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</si>
  <si>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</si>
  <si>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</si>
  <si>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</si>
  <si>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</si>
  <si>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</si>
  <si>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</si>
  <si>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</si>
  <si>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</si>
  <si>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</si>
  <si>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</si>
  <si>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</si>
  <si>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</si>
  <si>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</si>
  <si>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</si>
  <si>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</si>
  <si>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</si>
  <si>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</si>
  <si>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</si>
  <si>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</si>
  <si>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</si>
  <si>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</si>
  <si>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</si>
  <si>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</si>
  <si>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</si>
  <si>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</si>
  <si>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</si>
  <si>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</si>
  <si>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</si>
  <si>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</si>
  <si>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</si>
  <si>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</si>
  <si>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</si>
  <si>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</si>
  <si>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</si>
  <si>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</si>
  <si>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</si>
  <si>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</si>
  <si>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</si>
  <si>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</si>
  <si>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</si>
  <si>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</si>
  <si>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</si>
  <si>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</si>
  <si>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</si>
  <si>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</si>
  <si>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</si>
  <si>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</si>
  <si>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</si>
  <si>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</si>
  <si>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</si>
  <si>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</si>
  <si>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</si>
  <si>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</si>
  <si>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</si>
  <si>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</si>
  <si>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</si>
  <si>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</si>
  <si>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</si>
  <si>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</si>
  <si>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</si>
  <si>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</si>
  <si>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</si>
  <si>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</si>
  <si>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</si>
  <si>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</si>
  <si>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</si>
  <si>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</si>
  <si>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</si>
  <si>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</si>
  <si>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</si>
  <si>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</si>
  <si>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</si>
  <si>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</si>
  <si>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</si>
  <si>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</si>
  <si>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</si>
  <si>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</si>
  <si>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</si>
  <si>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</si>
  <si>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</si>
  <si>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</si>
  <si>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</si>
  <si>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</si>
  <si>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</si>
  <si>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</si>
  <si>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</si>
  <si>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</si>
  <si>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</si>
  <si>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</si>
  <si>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</si>
  <si>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</si>
  <si>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</si>
  <si>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</si>
  <si>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</si>
  <si>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</si>
  <si>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</si>
  <si>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</si>
  <si>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</si>
  <si>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</si>
  <si>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</si>
  <si>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</si>
  <si>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</si>
  <si>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</si>
  <si>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</si>
  <si>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</si>
  <si>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</si>
  <si>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</si>
  <si>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</si>
  <si>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</si>
  <si>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</si>
  <si>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</si>
  <si>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</si>
  <si>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</si>
  <si>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</si>
  <si>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</si>
  <si>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</si>
  <si>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</si>
  <si>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</si>
  <si>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</si>
  <si>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</si>
  <si>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</si>
  <si>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</si>
  <si>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</si>
  <si>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</si>
  <si>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</si>
  <si>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</si>
  <si>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</si>
  <si>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</si>
  <si>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</si>
  <si>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</si>
  <si>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</si>
  <si>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</si>
  <si>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</si>
  <si>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</si>
  <si>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</si>
  <si>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</si>
  <si>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</si>
  <si>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</si>
  <si>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</si>
  <si>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</si>
  <si>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</si>
  <si>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</si>
  <si>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</si>
  <si>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</si>
  <si>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</si>
  <si>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</si>
  <si>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</si>
  <si>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</si>
  <si>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</si>
  <si>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</si>
  <si>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</si>
  <si>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</si>
  <si>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</si>
  <si>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</si>
  <si>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</si>
  <si>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</si>
  <si>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</si>
  <si>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</si>
  <si>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</si>
  <si>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</si>
  <si>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</si>
  <si>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</si>
  <si>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</si>
  <si>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</si>
  <si>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</si>
  <si>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</si>
  <si>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</si>
  <si>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</si>
  <si>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</si>
  <si>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</si>
  <si>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</si>
  <si>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</si>
  <si>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</si>
  <si>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</si>
  <si>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</si>
  <si>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</si>
  <si>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</si>
  <si>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</si>
  <si>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</si>
  <si>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</si>
  <si>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</si>
  <si>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</si>
  <si>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</si>
  <si>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</si>
  <si>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</si>
  <si>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</si>
  <si>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</si>
  <si>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</si>
  <si>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</si>
  <si>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</si>
  <si>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</si>
  <si>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</si>
  <si>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</si>
  <si>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</si>
  <si>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</si>
  <si>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</si>
  <si>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</si>
  <si>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</si>
  <si>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</si>
  <si>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</si>
  <si>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</si>
  <si>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</si>
  <si>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</si>
  <si>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</si>
  <si>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</si>
  <si>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</si>
  <si>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</si>
  <si>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</si>
  <si>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</si>
  <si>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</si>
  <si>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</si>
  <si>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</si>
  <si>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</si>
  <si>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</si>
  <si>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</si>
  <si>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</si>
  <si>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</si>
  <si>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</si>
  <si>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</si>
  <si>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</si>
  <si>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</si>
  <si>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</si>
  <si>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</si>
  <si>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</si>
  <si>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</si>
  <si>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</si>
  <si>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</si>
  <si>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</si>
  <si>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</si>
  <si>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</si>
  <si>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</si>
  <si>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</si>
  <si>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</si>
  <si>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</si>
  <si>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</si>
  <si>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</si>
  <si>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</si>
  <si>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</si>
  <si>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</si>
  <si>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</si>
  <si>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</si>
  <si>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</si>
  <si>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</si>
  <si>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</si>
  <si>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</si>
  <si>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</si>
  <si>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</si>
  <si>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</si>
  <si>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</si>
  <si>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</si>
  <si>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</si>
  <si>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</si>
  <si>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</si>
  <si>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</si>
  <si>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</si>
  <si>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</si>
  <si>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</si>
  <si>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</si>
  <si>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</si>
  <si>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</si>
  <si>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</si>
  <si>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</si>
  <si>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</si>
  <si>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</si>
  <si>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</si>
  <si>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</si>
  <si>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</si>
  <si>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</si>
  <si>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</si>
  <si>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</si>
  <si>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</si>
  <si>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</si>
  <si>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</si>
  <si>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</si>
  <si>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</si>
  <si>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</si>
  <si>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</si>
  <si>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</si>
  <si>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</si>
  <si>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</si>
  <si>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</si>
  <si>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</si>
  <si>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</si>
  <si>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</si>
  <si>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</si>
  <si>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</si>
  <si>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</si>
  <si>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</si>
  <si>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</si>
  <si>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</si>
  <si>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</si>
  <si>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</si>
  <si>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</si>
  <si>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</si>
  <si>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</si>
  <si>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</si>
  <si>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</si>
  <si>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</si>
  <si>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</si>
  <si>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</si>
  <si>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</si>
  <si>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</si>
  <si>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</si>
  <si>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</si>
  <si>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</si>
  <si>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</si>
  <si>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</si>
  <si>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</si>
  <si>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</si>
  <si>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</si>
  <si>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</si>
  <si>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</si>
  <si>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</si>
  <si>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</si>
  <si>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</si>
  <si>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</si>
  <si>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</si>
  <si>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</si>
  <si>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</si>
  <si>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</si>
  <si>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</si>
  <si>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</si>
  <si>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</si>
  <si>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</si>
  <si>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</si>
  <si>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</si>
  <si>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</si>
  <si>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</si>
  <si>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</si>
  <si>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</si>
  <si>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</si>
  <si>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</si>
  <si>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</si>
  <si>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</si>
  <si>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</si>
  <si>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</si>
  <si>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</si>
  <si>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</si>
  <si>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</si>
  <si>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</si>
  <si>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</si>
  <si>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</si>
  <si>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</si>
  <si>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</si>
  <si>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</si>
  <si>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</si>
  <si>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</si>
  <si>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</si>
  <si>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</si>
  <si>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</si>
  <si>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</si>
  <si>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</si>
  <si>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</si>
  <si>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</si>
  <si>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</si>
  <si>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</si>
  <si>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</si>
  <si>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</si>
  <si>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</si>
  <si>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</si>
  <si>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</si>
  <si>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</si>
  <si>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</si>
  <si>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</si>
  <si>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</si>
  <si>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</si>
  <si>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</si>
  <si>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</si>
  <si>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</si>
  <si>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</si>
  <si>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</si>
  <si>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</si>
  <si>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</si>
  <si>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</si>
  <si>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</si>
  <si>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</si>
  <si>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</si>
  <si>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</si>
  <si>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</si>
  <si>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</si>
  <si>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</si>
  <si>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</si>
  <si>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</si>
  <si>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</si>
  <si>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</si>
  <si>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</si>
  <si>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</si>
  <si>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</si>
  <si>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</si>
  <si>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</si>
  <si>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</si>
  <si>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</si>
  <si>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</si>
  <si>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</si>
  <si>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</si>
  <si>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</si>
  <si>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</si>
  <si>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</si>
  <si>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</si>
  <si>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</si>
  <si>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</si>
  <si>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</si>
  <si>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</si>
  <si>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</si>
  <si>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</si>
  <si>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</si>
  <si>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</si>
  <si>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</si>
  <si>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</si>
  <si>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</si>
  <si>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</si>
  <si>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</si>
  <si>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</si>
  <si>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</si>
  <si>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</si>
  <si>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</si>
  <si>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</si>
  <si>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</si>
  <si>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</si>
  <si>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</si>
  <si>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</si>
  <si>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</si>
  <si>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</si>
  <si>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</si>
  <si>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</si>
  <si>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</si>
  <si>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</si>
  <si>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</si>
  <si>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</si>
  <si>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</si>
  <si>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</si>
  <si>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</si>
  <si>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</si>
  <si>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</si>
  <si>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</si>
  <si>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</si>
  <si>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</si>
  <si>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</si>
  <si>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</si>
  <si>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</si>
  <si>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</si>
  <si>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</si>
  <si>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</si>
  <si>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</si>
  <si>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</si>
  <si>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</si>
  <si>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</si>
  <si>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</si>
  <si>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</si>
  <si>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</si>
  <si>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</si>
  <si>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</si>
  <si>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</si>
  <si>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</si>
  <si>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</si>
  <si>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</si>
  <si>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</si>
  <si>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</si>
  <si>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</si>
  <si>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</si>
  <si>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</si>
  <si>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</si>
  <si>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</si>
  <si>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</si>
  <si>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</si>
  <si>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</si>
  <si>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</si>
  <si>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</si>
  <si>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</si>
  <si>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</si>
  <si>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</si>
  <si>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</si>
  <si>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</si>
  <si>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</si>
  <si>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</si>
  <si>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</si>
  <si>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</si>
  <si>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</si>
  <si>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</si>
  <si>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</si>
  <si>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</si>
  <si>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</si>
  <si>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</si>
  <si>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</si>
  <si>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</si>
  <si>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</si>
  <si>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</si>
  <si>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</si>
  <si>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</si>
  <si>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</si>
  <si>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</si>
  <si>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</si>
  <si>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</si>
  <si>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</si>
  <si>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</si>
  <si>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</si>
  <si>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</si>
  <si>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</si>
  <si>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</si>
  <si>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</si>
  <si>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</si>
  <si>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</si>
  <si>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</si>
  <si>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</si>
  <si>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</si>
  <si>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</si>
  <si>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</si>
  <si>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</si>
  <si>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</si>
  <si>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</si>
  <si>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</si>
  <si>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</si>
  <si>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</si>
  <si>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</si>
  <si>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</si>
  <si>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</si>
  <si>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</si>
  <si>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</si>
  <si>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</si>
  <si>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</si>
  <si>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</si>
  <si>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</si>
  <si>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</si>
  <si>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</si>
  <si>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</si>
  <si>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</si>
  <si>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</si>
  <si>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</si>
  <si>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</si>
  <si>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</si>
  <si>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</si>
  <si>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</si>
  <si>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</si>
  <si>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</si>
  <si>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</si>
  <si>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</si>
  <si>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</si>
  <si>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</si>
  <si>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</si>
  <si>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</si>
  <si>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</si>
  <si>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</si>
  <si>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</si>
  <si>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</si>
  <si>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</si>
  <si>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</si>
  <si>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</si>
  <si>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</si>
  <si>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</si>
  <si>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</si>
  <si>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</si>
  <si>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</si>
  <si>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</si>
  <si>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</si>
  <si>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</si>
  <si>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</si>
  <si>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</si>
  <si>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</si>
  <si>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</si>
  <si>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</si>
  <si>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</si>
  <si>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</si>
  <si>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</si>
  <si>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</si>
  <si>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</si>
  <si>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</si>
  <si>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</si>
  <si>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</si>
  <si>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</si>
  <si>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</si>
  <si>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</si>
  <si>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</si>
  <si>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</si>
  <si>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</si>
  <si>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</si>
  <si>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</si>
  <si>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</si>
  <si>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</si>
  <si>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</si>
  <si>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</si>
  <si>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</si>
  <si>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</si>
  <si>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</si>
  <si>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</si>
  <si>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</si>
  <si>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</si>
  <si>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</si>
  <si>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</si>
  <si>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</si>
  <si>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</si>
  <si>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</si>
  <si>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</si>
  <si>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</si>
  <si>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</si>
  <si>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</si>
  <si>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</si>
  <si>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</si>
  <si>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</si>
  <si>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</si>
  <si>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</si>
  <si>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</si>
  <si>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</si>
  <si>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</si>
  <si>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</si>
  <si>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</si>
  <si>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</si>
  <si>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</si>
  <si>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</si>
  <si>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</si>
  <si>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</si>
  <si>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</si>
  <si>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</si>
  <si>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</si>
  <si>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</si>
  <si>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</si>
  <si>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</si>
  <si>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</si>
  <si>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</si>
  <si>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</si>
  <si>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</si>
  <si>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</si>
  <si>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</si>
  <si>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</si>
  <si>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</si>
  <si>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</si>
  <si>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</si>
  <si>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</si>
  <si>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</si>
  <si>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</si>
  <si>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</si>
  <si>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</si>
  <si>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</si>
  <si>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</si>
  <si>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</si>
  <si>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</si>
  <si>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</si>
  <si>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</si>
  <si>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</si>
  <si>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</si>
  <si>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</si>
  <si>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</si>
  <si>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</si>
  <si>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</si>
  <si>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</si>
  <si>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</si>
  <si>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</si>
  <si>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</si>
  <si>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</si>
  <si>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</si>
  <si>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</si>
  <si>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</si>
  <si>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</si>
  <si>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</si>
  <si>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</si>
  <si>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</si>
  <si>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</si>
  <si>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</si>
  <si>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</si>
  <si>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</si>
  <si>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</si>
  <si>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</si>
  <si>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</si>
  <si>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</si>
  <si>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</si>
  <si>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</si>
  <si>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</si>
  <si>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</si>
  <si>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</si>
  <si>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</si>
  <si>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</si>
  <si>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</si>
  <si>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</si>
  <si>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</si>
  <si>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</si>
  <si>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</si>
  <si>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</si>
  <si>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</si>
  <si>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</si>
  <si>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</si>
  <si>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</si>
  <si>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</si>
  <si>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</si>
  <si>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</si>
  <si>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</si>
  <si>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</si>
  <si>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</si>
  <si>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</si>
  <si>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</si>
  <si>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</si>
  <si>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</si>
  <si>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</si>
  <si>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</si>
  <si>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</si>
  <si>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</si>
  <si>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</si>
  <si>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</si>
  <si>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</si>
  <si>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</si>
  <si>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</si>
  <si>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</si>
  <si>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</si>
  <si>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</si>
  <si>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</si>
  <si>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</si>
  <si>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</si>
  <si>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</si>
  <si>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</si>
  <si>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</si>
  <si>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</si>
  <si>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</si>
  <si>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</si>
  <si>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</si>
  <si>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</si>
  <si>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</si>
  <si>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</si>
  <si>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</si>
  <si>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</si>
  <si>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</si>
  <si>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</si>
  <si>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</si>
  <si>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</si>
  <si>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</si>
  <si>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</si>
  <si>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</si>
  <si>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</si>
  <si>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</si>
  <si>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</si>
  <si>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</si>
  <si>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</si>
  <si>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</si>
  <si>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</si>
  <si>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</si>
  <si>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</si>
  <si>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</si>
  <si>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</si>
  <si>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</si>
  <si>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</si>
  <si>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</si>
  <si>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</si>
  <si>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</si>
  <si>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</si>
  <si>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</si>
  <si>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</si>
  <si>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</si>
  <si>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</si>
  <si>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</si>
  <si>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</si>
  <si>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</si>
  <si>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</si>
  <si>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</si>
  <si>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</si>
  <si>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</si>
  <si>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</si>
  <si>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</si>
  <si>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</si>
  <si>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</si>
  <si>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</si>
  <si>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</si>
  <si>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</si>
  <si>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</si>
  <si>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</si>
  <si>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</si>
  <si>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</si>
  <si>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</si>
  <si>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</si>
  <si>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</si>
  <si>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</si>
  <si>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</si>
  <si>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</si>
  <si>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</si>
  <si>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</si>
  <si>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</si>
  <si>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</si>
  <si>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</si>
  <si>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</si>
  <si>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</si>
  <si>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</si>
  <si>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</si>
  <si>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</si>
  <si>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</si>
  <si>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</si>
  <si>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</si>
  <si>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</si>
  <si>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</si>
  <si>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</si>
  <si>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</si>
  <si>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</si>
  <si>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</si>
  <si>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</si>
  <si>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</si>
  <si>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</si>
  <si>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</si>
  <si>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</si>
  <si>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</si>
  <si>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</si>
  <si>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</si>
  <si>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</si>
  <si>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</si>
  <si>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</si>
  <si>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</si>
  <si>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</si>
  <si>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</si>
  <si>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</si>
  <si>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</si>
  <si>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</si>
  <si>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</si>
  <si>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</si>
  <si>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</si>
  <si>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</si>
  <si>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</si>
  <si>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</si>
  <si>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</si>
  <si>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</si>
  <si>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</si>
  <si>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</si>
  <si>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</si>
  <si>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</si>
  <si>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</si>
  <si>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</si>
  <si>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</si>
  <si>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</si>
  <si>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</si>
  <si>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</si>
  <si>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</si>
  <si>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</si>
  <si>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</si>
  <si>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</si>
  <si>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</si>
  <si>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</si>
  <si>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</si>
  <si>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</si>
  <si>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</si>
  <si>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</si>
  <si>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</si>
  <si>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</si>
  <si>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</si>
  <si>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</si>
  <si>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</si>
  <si>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</si>
  <si>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</si>
  <si>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</si>
  <si>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</si>
  <si>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</si>
  <si>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</si>
  <si>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</si>
  <si>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</si>
  <si>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</si>
  <si>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</si>
  <si>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</si>
  <si>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</si>
  <si>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</si>
  <si>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</si>
  <si>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</si>
  <si>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</si>
  <si>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</si>
  <si>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</si>
  <si>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</si>
  <si>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</si>
  <si>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</si>
  <si>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</si>
  <si>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</si>
  <si>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</si>
  <si>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</si>
  <si>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</si>
  <si>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</si>
  <si>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</si>
  <si>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</si>
  <si>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</si>
  <si>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</si>
  <si>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</si>
  <si>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</si>
  <si>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</si>
  <si>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</si>
  <si>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</si>
  <si>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</si>
  <si>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</si>
  <si>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</si>
  <si>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</si>
  <si>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</si>
  <si>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</si>
  <si>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</si>
  <si>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</si>
  <si>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</si>
  <si>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</si>
  <si>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</si>
  <si>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</si>
  <si>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</si>
  <si>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</si>
  <si>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</si>
  <si>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</si>
  <si>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</si>
  <si>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</si>
  <si>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</si>
  <si>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</si>
  <si>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</si>
  <si>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</si>
  <si>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</si>
  <si>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</si>
  <si>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</si>
  <si>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</si>
  <si>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</si>
  <si>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</si>
  <si>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</si>
  <si>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</si>
  <si>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</si>
  <si>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</si>
  <si>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</si>
  <si>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</si>
  <si>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</si>
  <si>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</si>
  <si>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</si>
  <si>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</si>
  <si>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</si>
  <si>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</si>
  <si>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</si>
  <si>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</si>
  <si>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</si>
  <si>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</si>
  <si>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</si>
  <si>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</si>
  <si>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</si>
  <si>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</si>
  <si>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</si>
  <si>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</si>
  <si>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</si>
  <si>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</si>
  <si>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</si>
  <si>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</si>
  <si>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</si>
  <si>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</si>
  <si>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</si>
  <si>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</si>
  <si>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</si>
  <si>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</si>
  <si>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</si>
  <si>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</si>
  <si>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</si>
  <si>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</si>
  <si>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</si>
  <si>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</si>
  <si>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</si>
  <si>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</si>
  <si>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</si>
  <si>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</si>
  <si>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</si>
  <si>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</si>
  <si>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</si>
  <si>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</si>
  <si>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</si>
  <si>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</si>
  <si>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</si>
  <si>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</si>
  <si>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</si>
  <si>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</si>
  <si>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</si>
  <si>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</si>
  <si>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</si>
  <si>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</si>
  <si>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</si>
  <si>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</si>
  <si>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</si>
  <si>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</si>
  <si>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</si>
  <si>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</si>
  <si>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</si>
  <si>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</si>
  <si>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</si>
  <si>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</si>
  <si>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</si>
  <si>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</si>
  <si>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</si>
  <si>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</si>
  <si>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</si>
  <si>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</si>
  <si>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</si>
  <si>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</si>
  <si>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</si>
  <si>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</si>
  <si>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</si>
  <si>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</si>
  <si>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</si>
  <si>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</si>
  <si>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</si>
  <si>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</si>
  <si>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</si>
  <si>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</si>
  <si>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</si>
  <si>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</si>
  <si>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</si>
  <si>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</si>
  <si>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</si>
  <si>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</si>
  <si>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</si>
  <si>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</si>
  <si>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</si>
  <si>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</si>
  <si>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</si>
  <si>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</si>
  <si>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</si>
  <si>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</si>
  <si>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</si>
  <si>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</si>
  <si>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</si>
  <si>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</si>
  <si>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</si>
  <si>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</si>
  <si>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</si>
  <si>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</si>
  <si>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</si>
  <si>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</si>
  <si>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</si>
  <si>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</si>
  <si>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</si>
  <si>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</si>
  <si>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</si>
  <si>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</si>
  <si>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</si>
  <si>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</si>
  <si>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</si>
  <si>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</si>
  <si>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</si>
  <si>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</si>
  <si>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</si>
  <si>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</si>
  <si>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</si>
  <si>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</si>
  <si>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</si>
  <si>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</si>
  <si>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</si>
  <si>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</si>
  <si>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</si>
  <si>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</si>
  <si>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</si>
  <si>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</si>
  <si>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</si>
  <si>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</si>
  <si>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</si>
  <si>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</si>
  <si>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</si>
  <si>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</si>
  <si>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</si>
  <si>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</si>
  <si>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</si>
  <si>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</si>
  <si>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</si>
  <si>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</si>
  <si>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</si>
  <si>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</si>
  <si>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</si>
  <si>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</si>
  <si>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</si>
  <si>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</si>
  <si>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</si>
  <si>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</si>
  <si>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</si>
  <si>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</si>
  <si>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</si>
  <si>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</si>
  <si>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</si>
  <si>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</si>
  <si>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</si>
  <si>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</si>
  <si>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</si>
  <si>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</si>
  <si>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</si>
  <si>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</si>
  <si>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</si>
  <si>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</si>
  <si>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</si>
  <si>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</si>
  <si>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</si>
  <si>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</si>
  <si>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</si>
  <si>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</si>
  <si>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</si>
  <si>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</si>
  <si>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</si>
  <si>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</si>
  <si>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</si>
  <si>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</si>
  <si>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</si>
  <si>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</si>
  <si>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</si>
  <si>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</si>
  <si>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</si>
  <si>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</si>
  <si>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</si>
  <si>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</si>
  <si>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</si>
  <si>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</si>
  <si>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</si>
  <si>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</si>
  <si>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</si>
  <si>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</si>
  <si>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</si>
  <si>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</si>
  <si>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</si>
  <si>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</si>
  <si>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</si>
  <si>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</si>
  <si>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</si>
  <si>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</si>
  <si>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</si>
  <si>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</si>
  <si>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</si>
  <si>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</si>
  <si>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</si>
  <si>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</si>
  <si>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</si>
  <si>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</si>
  <si>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</si>
  <si>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</si>
  <si>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</si>
  <si>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</si>
  <si>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</si>
  <si>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</si>
  <si>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</si>
  <si>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</si>
  <si>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</si>
  <si>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</si>
  <si>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</si>
  <si>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</si>
  <si>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</si>
  <si>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</si>
  <si>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</si>
  <si>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</si>
  <si>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</si>
  <si>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</si>
  <si>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</si>
  <si>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</si>
  <si>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</si>
  <si>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</si>
  <si>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</si>
  <si>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</si>
  <si>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</si>
  <si>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</si>
  <si>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</si>
  <si>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</si>
  <si>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</si>
  <si>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</si>
  <si>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</si>
  <si>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</si>
  <si>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</si>
  <si>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</si>
  <si>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</si>
  <si>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</si>
  <si>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</si>
  <si>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</si>
  <si>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</si>
  <si>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</si>
  <si>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</si>
  <si>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</si>
  <si>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</si>
  <si>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</si>
  <si>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</si>
  <si>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</si>
  <si>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</si>
  <si>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</si>
  <si>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</si>
  <si>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</si>
  <si>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</si>
  <si>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</si>
  <si>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</si>
  <si>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</si>
  <si>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</si>
  <si>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</si>
  <si>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</si>
  <si>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</si>
  <si>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</si>
  <si>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</si>
  <si>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</si>
  <si>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</si>
  <si>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</si>
  <si>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</si>
  <si>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</si>
  <si>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</si>
  <si>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</si>
  <si>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</si>
  <si>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</si>
  <si>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</si>
  <si>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</si>
  <si>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</si>
  <si>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</si>
  <si>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</si>
  <si>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</si>
  <si>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</si>
  <si>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</si>
  <si>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</si>
  <si>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</si>
  <si>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</si>
  <si>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</si>
  <si>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</si>
  <si>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</si>
  <si>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</si>
  <si>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</si>
  <si>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</si>
  <si>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</si>
  <si>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</si>
  <si>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</si>
  <si>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</si>
  <si>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</si>
  <si>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</si>
  <si>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</si>
  <si>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</si>
  <si>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</si>
  <si>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</si>
  <si>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</si>
  <si>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</si>
  <si>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</si>
  <si>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</si>
  <si>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</si>
  <si>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</si>
  <si>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</si>
  <si>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</si>
  <si>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</si>
  <si>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</si>
  <si>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</si>
  <si>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</si>
  <si>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</si>
  <si>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</si>
  <si>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</si>
  <si>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</si>
  <si>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</si>
  <si>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</si>
  <si>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</si>
  <si>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</si>
  <si>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</si>
  <si>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</si>
  <si>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</si>
  <si>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</si>
  <si>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</si>
  <si>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</si>
  <si>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</si>
  <si>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</si>
  <si>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</si>
  <si>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</si>
  <si>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</si>
  <si>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</si>
  <si>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</si>
  <si>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</si>
  <si>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</si>
  <si>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</si>
  <si>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</si>
  <si>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</si>
  <si>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</si>
  <si>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</si>
  <si>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</si>
  <si>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</si>
  <si>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</si>
  <si>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</si>
  <si>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</si>
  <si>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</si>
  <si>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</si>
  <si>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</si>
  <si>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</si>
  <si>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</si>
  <si>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</si>
  <si>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</si>
  <si>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</si>
  <si>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</si>
  <si>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</si>
  <si>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</si>
  <si>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</si>
  <si>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</si>
  <si>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</si>
  <si>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</si>
  <si>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</si>
  <si>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</si>
  <si>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</si>
  <si>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</si>
  <si>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</si>
  <si>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</si>
  <si>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</si>
  <si>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</si>
  <si>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</si>
  <si>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</si>
  <si>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</si>
  <si>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</si>
  <si>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</si>
  <si>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</si>
  <si>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</si>
  <si>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</si>
  <si>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</si>
  <si>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</si>
  <si>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</si>
  <si>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</si>
  <si>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</si>
  <si>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</si>
  <si>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</si>
  <si>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</si>
  <si>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</si>
  <si>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</si>
  <si>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</si>
  <si>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</si>
  <si>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</si>
  <si>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</si>
  <si>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</si>
  <si>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</si>
  <si>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</si>
  <si>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</si>
  <si>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</si>
  <si>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</si>
  <si>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</si>
  <si>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</si>
  <si>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</si>
  <si>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</si>
  <si>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</si>
  <si>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</si>
  <si>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</si>
  <si>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</si>
  <si>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</si>
  <si>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</si>
  <si>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</si>
  <si>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</si>
  <si>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</si>
  <si>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</si>
  <si>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</si>
  <si>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</si>
  <si>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</si>
  <si>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</si>
  <si>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</si>
  <si>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</si>
  <si>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</si>
  <si>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</si>
  <si>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</si>
  <si>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</si>
  <si>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</si>
  <si>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</si>
  <si>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</si>
  <si>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</si>
  <si>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</si>
  <si>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</si>
  <si>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</si>
  <si>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</si>
  <si>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</si>
  <si>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</si>
  <si>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</si>
  <si>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</si>
  <si>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</si>
  <si>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</si>
  <si>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</si>
  <si>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</si>
  <si>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</si>
  <si>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</si>
  <si>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</si>
  <si>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</si>
  <si>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</si>
  <si>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</si>
  <si>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</si>
  <si>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</si>
  <si>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</si>
  <si>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</si>
  <si>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</si>
  <si>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</si>
  <si>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</si>
  <si>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</si>
  <si>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</si>
  <si>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</si>
  <si>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</si>
  <si>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</si>
  <si>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</si>
  <si>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</si>
  <si>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</si>
  <si>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</si>
  <si>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</si>
  <si>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</si>
  <si>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</si>
  <si>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</si>
  <si>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</si>
  <si>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</si>
  <si>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</si>
  <si>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</si>
  <si>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</si>
  <si>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</si>
  <si>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</si>
  <si>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</si>
  <si>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</si>
  <si>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</si>
  <si>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</si>
  <si>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</si>
  <si>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</si>
  <si>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</si>
  <si>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</si>
  <si>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</si>
  <si>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</si>
  <si>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</si>
  <si>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</si>
  <si>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</si>
  <si>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</si>
  <si>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</si>
  <si>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</si>
  <si>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</si>
  <si>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</si>
  <si>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</si>
  <si>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</si>
  <si>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</si>
  <si>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</si>
  <si>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</si>
  <si>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</si>
  <si>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</si>
  <si>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</si>
  <si>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</si>
  <si>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</si>
  <si>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</si>
  <si>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</si>
  <si>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</si>
  <si>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</si>
  <si>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</si>
  <si>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</si>
  <si>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</si>
  <si>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</si>
  <si>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</si>
  <si>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</si>
  <si>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</si>
  <si>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</si>
  <si>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</si>
  <si>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</si>
  <si>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</si>
  <si>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</si>
  <si>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</si>
  <si>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</si>
  <si>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</si>
  <si>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</si>
  <si>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</si>
  <si>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</si>
  <si>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</si>
  <si>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</si>
  <si>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</si>
  <si>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</si>
  <si>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</si>
  <si>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</si>
  <si>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</si>
  <si>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</si>
  <si>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</si>
  <si>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</si>
  <si>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</si>
  <si>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</si>
  <si>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</si>
  <si>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</si>
  <si>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</si>
  <si>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</si>
  <si>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</si>
  <si>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</si>
  <si>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</si>
  <si>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</si>
  <si>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</si>
  <si>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</si>
  <si>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</si>
  <si>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</si>
  <si>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</si>
  <si>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</si>
  <si>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</si>
  <si>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</si>
  <si>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</si>
  <si>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</si>
  <si>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</si>
  <si>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</si>
  <si>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</si>
  <si>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</si>
  <si>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</si>
  <si>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</si>
  <si>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</si>
  <si>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</si>
  <si>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</si>
  <si>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</si>
  <si>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</si>
  <si>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</si>
  <si>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</si>
  <si>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</si>
  <si>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</si>
  <si>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</si>
  <si>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</si>
  <si>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</si>
  <si>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</si>
  <si>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</si>
  <si>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</si>
  <si>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</si>
  <si>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</si>
  <si>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</si>
  <si>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</si>
  <si>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</si>
  <si>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</si>
  <si>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</si>
  <si>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</si>
  <si>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</si>
  <si>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</si>
  <si>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</si>
  <si>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</si>
  <si>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</si>
  <si>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</si>
  <si>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</si>
  <si>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</si>
  <si>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</si>
  <si>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</si>
  <si>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</si>
  <si>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</si>
  <si>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</si>
  <si>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</si>
  <si>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</si>
  <si>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</si>
  <si>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</si>
  <si>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</si>
  <si>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</si>
  <si>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</si>
  <si>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</si>
  <si>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</si>
  <si>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</si>
  <si>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</si>
  <si>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</si>
  <si>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</si>
  <si>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</si>
  <si>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</si>
  <si>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</si>
  <si>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</si>
  <si>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</si>
  <si>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</si>
  <si>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</si>
  <si>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</si>
  <si>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</si>
  <si>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</si>
  <si>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</si>
  <si>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</si>
  <si>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</si>
  <si>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</si>
  <si>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</si>
  <si>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</si>
  <si>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</si>
  <si>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</si>
  <si>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</si>
  <si>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</si>
  <si>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</si>
  <si>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</si>
  <si>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</si>
  <si>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</si>
  <si>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</si>
  <si>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</si>
  <si>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</si>
  <si>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</si>
  <si>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</si>
  <si>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</si>
  <si>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</si>
  <si>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</si>
  <si>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</si>
  <si>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</si>
  <si>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</si>
  <si>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</si>
  <si>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</si>
  <si>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</si>
  <si>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</si>
  <si>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</si>
  <si>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</si>
  <si>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</si>
  <si>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</si>
  <si>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</si>
  <si>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</si>
  <si>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</si>
  <si>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</si>
  <si>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</si>
  <si>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</si>
  <si>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</si>
  <si>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</si>
  <si>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</si>
  <si>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</si>
  <si>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</si>
  <si>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</si>
  <si>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</si>
  <si>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</si>
  <si>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</si>
  <si>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</si>
  <si>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</si>
  <si>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</si>
  <si>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</si>
  <si>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</si>
  <si>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</si>
  <si>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</si>
  <si>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</si>
  <si>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</si>
  <si>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</si>
  <si>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</si>
  <si>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</si>
  <si>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</si>
  <si>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</si>
  <si>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</si>
  <si>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</si>
  <si>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</si>
  <si>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</si>
  <si>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</si>
  <si>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</si>
  <si>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</si>
  <si>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</si>
  <si>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</si>
  <si>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</si>
  <si>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</si>
  <si>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</si>
  <si>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</si>
  <si>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</si>
  <si>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</si>
  <si>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</si>
  <si>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</si>
  <si>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</si>
  <si>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</si>
  <si>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</si>
  <si>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</si>
  <si>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</si>
  <si>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</si>
  <si>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</si>
  <si>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</si>
  <si>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</si>
  <si>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</si>
  <si>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</si>
  <si>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</si>
  <si>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</si>
  <si>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</si>
  <si>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</si>
  <si>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</si>
  <si>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</si>
  <si>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</si>
  <si>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</si>
  <si>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</si>
  <si>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</si>
  <si>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</si>
  <si>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</si>
  <si>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</si>
  <si>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</si>
  <si>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</si>
  <si>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</si>
  <si>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</si>
  <si>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</si>
  <si>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</si>
  <si>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</si>
  <si>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</si>
  <si>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</si>
  <si>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</si>
  <si>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</si>
  <si>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</si>
  <si>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</si>
  <si>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</si>
  <si>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</si>
  <si>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</si>
  <si>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</si>
  <si>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</si>
  <si>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</si>
  <si>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</si>
  <si>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</si>
  <si>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</si>
  <si>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</si>
  <si>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</si>
  <si>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</si>
  <si>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</si>
  <si>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</si>
  <si>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</si>
  <si>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</si>
  <si>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</si>
  <si>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</si>
  <si>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</si>
  <si>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</si>
  <si>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</si>
  <si>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</si>
  <si>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</si>
  <si>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</si>
  <si>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</si>
  <si>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</si>
  <si>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</si>
  <si>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</si>
  <si>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</si>
  <si>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</si>
  <si>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</si>
  <si>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</si>
  <si>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</si>
  <si>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</si>
  <si>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</si>
  <si>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</si>
  <si>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</si>
  <si>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</si>
  <si>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</si>
  <si>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</si>
  <si>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</si>
  <si>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</si>
  <si>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</si>
  <si>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</si>
  <si>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</si>
  <si>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</si>
  <si>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</si>
  <si>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</si>
  <si>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</si>
  <si>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</si>
  <si>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</si>
  <si>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</si>
  <si>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</si>
  <si>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</si>
  <si>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</si>
  <si>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</si>
  <si>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</si>
  <si>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</si>
  <si>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</si>
  <si>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</si>
  <si>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</si>
  <si>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</si>
  <si>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</si>
  <si>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</si>
  <si>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</si>
  <si>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</si>
  <si>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</si>
  <si>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</si>
  <si>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</si>
  <si>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</si>
  <si>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</si>
  <si>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</si>
  <si>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</si>
  <si>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</si>
  <si>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</si>
  <si>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</si>
  <si>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</si>
  <si>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</si>
  <si>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</si>
  <si>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</si>
  <si>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</si>
  <si>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</si>
  <si>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</si>
  <si>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</si>
  <si>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</si>
  <si>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</si>
  <si>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</si>
  <si>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</si>
  <si>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</si>
  <si>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</si>
  <si>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</si>
  <si>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</si>
  <si>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</si>
  <si>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</si>
  <si>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</si>
  <si>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</si>
  <si>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</si>
  <si>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</si>
  <si>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</si>
  <si>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</si>
  <si>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</si>
  <si>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</si>
  <si>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</si>
  <si>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</si>
  <si>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</si>
  <si>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</si>
  <si>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</si>
  <si>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</si>
  <si>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</si>
  <si>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</si>
  <si>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</si>
  <si>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</si>
  <si>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</si>
  <si>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</si>
  <si>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</si>
  <si>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</si>
  <si>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</si>
  <si>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</si>
  <si>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</si>
  <si>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</si>
  <si>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</si>
  <si>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</si>
  <si>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</si>
  <si>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</si>
  <si>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</si>
  <si>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</si>
  <si>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</si>
  <si>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</si>
  <si>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</si>
  <si>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</si>
  <si>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</si>
  <si>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</si>
  <si>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</si>
  <si>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</si>
  <si>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</si>
  <si>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</si>
  <si>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</si>
  <si>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</si>
  <si>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</si>
  <si>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</si>
  <si>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</si>
  <si>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</si>
  <si>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</si>
  <si>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</si>
  <si>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</si>
  <si>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</si>
  <si>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</si>
  <si>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</si>
  <si>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</si>
  <si>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</si>
  <si>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</si>
  <si>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</si>
  <si>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</si>
  <si>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</si>
  <si>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</si>
  <si>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</si>
  <si>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</si>
  <si>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</si>
  <si>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</si>
  <si>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</si>
  <si>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</si>
  <si>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</si>
  <si>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</si>
  <si>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</si>
  <si>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</si>
  <si>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</si>
  <si>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</si>
  <si>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</si>
  <si>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</si>
  <si>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</si>
  <si>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</si>
  <si>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</si>
  <si>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</si>
  <si>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</si>
  <si>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</si>
  <si>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</si>
  <si>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</si>
  <si>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</si>
  <si>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</si>
  <si>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</si>
  <si>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</si>
  <si>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</si>
  <si>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</si>
  <si>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</si>
  <si>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</si>
  <si>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</si>
  <si>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</si>
  <si>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</si>
  <si>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</si>
  <si>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</si>
  <si>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</si>
  <si>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</si>
  <si>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</si>
  <si>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</si>
  <si>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</si>
  <si>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</si>
  <si>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</si>
  <si>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</si>
  <si>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</si>
  <si>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</si>
  <si>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</si>
  <si>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</si>
  <si>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</si>
  <si>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</si>
  <si>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</si>
  <si>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</si>
  <si>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</si>
  <si>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</si>
  <si>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</si>
  <si>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</si>
  <si>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</si>
  <si>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</si>
  <si>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</si>
  <si>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</si>
  <si>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</si>
  <si>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</si>
  <si>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</si>
  <si>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</si>
  <si>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</si>
  <si>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</si>
  <si>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</si>
  <si>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</si>
  <si>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</si>
  <si>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</si>
  <si>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</si>
  <si>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</si>
  <si>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</si>
  <si>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</si>
  <si>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</si>
  <si>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</si>
  <si>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</si>
  <si>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</si>
  <si>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</si>
  <si>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</si>
  <si>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</si>
  <si>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</si>
  <si>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</si>
  <si>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</si>
  <si>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</si>
  <si>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</si>
  <si>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</si>
  <si>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</si>
  <si>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</si>
  <si>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</si>
  <si>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</si>
  <si>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</si>
  <si>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</si>
  <si>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</si>
  <si>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</si>
  <si>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</si>
  <si>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</si>
  <si>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</si>
  <si>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</si>
  <si>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</si>
  <si>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</si>
  <si>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</si>
  <si>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</si>
  <si>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</si>
  <si>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</si>
  <si>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</si>
  <si>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</si>
  <si>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</si>
  <si>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</si>
  <si>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</si>
  <si>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</si>
  <si>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</si>
  <si>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</si>
  <si>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</si>
  <si>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</si>
  <si>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</si>
  <si>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</si>
  <si>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</si>
  <si>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</si>
  <si>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</si>
  <si>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</si>
  <si>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</si>
  <si>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</si>
  <si>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</si>
  <si>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</si>
  <si>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</si>
  <si>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</si>
  <si>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</si>
  <si>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</si>
  <si>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</si>
  <si>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</si>
  <si>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</si>
  <si>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</si>
  <si>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</si>
  <si>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</si>
  <si>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</si>
  <si>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</si>
  <si>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</si>
  <si>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</si>
  <si>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</si>
  <si>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</si>
  <si>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</si>
  <si>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</si>
  <si>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</si>
  <si>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</si>
  <si>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</si>
  <si>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</si>
  <si>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</si>
  <si>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</si>
  <si>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</si>
  <si>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</si>
  <si>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</si>
  <si>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</si>
  <si>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</si>
  <si>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</si>
  <si>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</si>
  <si>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</si>
  <si>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</si>
  <si>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</si>
  <si>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</si>
  <si>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</si>
  <si>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</si>
  <si>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</si>
  <si>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</si>
  <si>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</si>
  <si>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</si>
  <si>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</si>
  <si>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</si>
  <si>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</si>
  <si>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</si>
  <si>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</si>
  <si>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</si>
  <si>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</si>
  <si>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</si>
  <si>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</si>
  <si>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</si>
  <si>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</si>
  <si>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</si>
  <si>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</si>
  <si>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</si>
  <si>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</si>
  <si>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</si>
  <si>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</si>
  <si>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</si>
  <si>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</si>
  <si>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</si>
  <si>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</si>
  <si>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</si>
  <si>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</si>
  <si>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</si>
  <si>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</si>
  <si>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</si>
  <si>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</si>
  <si>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</si>
  <si>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</si>
  <si>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</si>
  <si>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</si>
  <si>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</si>
  <si>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</si>
  <si>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</si>
  <si>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</si>
  <si>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</si>
  <si>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</si>
  <si>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</si>
  <si>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</si>
  <si>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</si>
  <si>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</si>
  <si>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</si>
  <si>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</si>
  <si>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</si>
  <si>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</si>
  <si>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</si>
  <si>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</si>
  <si>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</si>
  <si>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</si>
  <si>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</si>
  <si>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</si>
  <si>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</si>
  <si>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</si>
  <si>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</si>
  <si>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</si>
  <si>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</si>
  <si>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</si>
  <si>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</si>
  <si>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</si>
  <si>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</si>
  <si>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</si>
  <si>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</si>
  <si>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</si>
  <si>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</si>
  <si>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</si>
  <si>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</si>
  <si>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</si>
  <si>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</si>
  <si>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</si>
  <si>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</si>
  <si>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</si>
  <si>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</si>
  <si>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</si>
  <si>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</si>
  <si>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</si>
  <si>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</si>
  <si>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</si>
  <si>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</si>
  <si>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</si>
  <si>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</si>
  <si>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</si>
  <si>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</si>
  <si>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</si>
  <si>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</si>
  <si>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</si>
  <si>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</si>
  <si>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</si>
  <si>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</si>
  <si>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</si>
  <si>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</si>
  <si>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</si>
  <si>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</si>
  <si>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</si>
  <si>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</si>
  <si>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</si>
  <si>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</si>
  <si>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</si>
  <si>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</si>
  <si>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</si>
  <si>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</si>
  <si>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</si>
  <si>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</si>
  <si>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</si>
  <si>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</si>
  <si>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</si>
  <si>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</si>
  <si>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</si>
  <si>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</si>
  <si>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</si>
  <si>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</si>
  <si>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</si>
  <si>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</si>
  <si>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</si>
  <si>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</si>
  <si>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</si>
  <si>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</si>
  <si>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</si>
  <si>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</si>
  <si>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</si>
  <si>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</si>
  <si>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</si>
  <si>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</si>
  <si>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</si>
  <si>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</si>
  <si>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</si>
  <si>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</si>
  <si>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</si>
  <si>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</si>
  <si>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</si>
  <si>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</si>
  <si>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</si>
  <si>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</si>
  <si>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</si>
  <si>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</si>
  <si>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</si>
  <si>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</si>
  <si>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</si>
  <si>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</si>
  <si>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</si>
  <si>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</si>
  <si>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</si>
  <si>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</si>
  <si>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</si>
  <si>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</si>
  <si>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</si>
  <si>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</si>
  <si>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</si>
  <si>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</si>
  <si>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</si>
  <si>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</si>
  <si>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</si>
  <si>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</si>
  <si>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</si>
  <si>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</si>
  <si>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</si>
  <si>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</si>
  <si>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</si>
  <si>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</si>
  <si>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</si>
  <si>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</si>
  <si>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</si>
  <si>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</si>
  <si>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</si>
  <si>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</si>
  <si>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</si>
  <si>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</si>
  <si>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</si>
  <si>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</si>
  <si>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</si>
  <si>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</si>
  <si>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</si>
  <si>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</si>
  <si>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</si>
  <si>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</si>
  <si>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</si>
  <si>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</si>
  <si>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</si>
  <si>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</si>
  <si>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</si>
  <si>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</si>
  <si>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</si>
  <si>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</si>
  <si>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</si>
  <si>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</si>
  <si>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</si>
  <si>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</si>
  <si>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</si>
  <si>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</si>
  <si>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</si>
  <si>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</si>
  <si>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</si>
  <si>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</si>
  <si>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</si>
  <si>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</si>
  <si>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</si>
  <si>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</si>
  <si>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</si>
  <si>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</si>
  <si>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</si>
  <si>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</si>
  <si>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</si>
  <si>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</si>
  <si>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</si>
  <si>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</si>
  <si>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</si>
  <si>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</si>
  <si>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</si>
  <si>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</si>
  <si>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</si>
  <si>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</si>
  <si>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</si>
  <si>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</si>
  <si>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</si>
  <si>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</si>
  <si>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</si>
  <si>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</si>
  <si>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</si>
  <si>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</si>
  <si>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</si>
  <si>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</si>
  <si>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</si>
  <si>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</si>
  <si>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</si>
  <si>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</si>
  <si>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</si>
  <si>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</si>
  <si>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</si>
  <si>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</si>
  <si>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</si>
  <si>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</si>
  <si>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</si>
  <si>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</si>
  <si>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</si>
  <si>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</si>
  <si>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</si>
  <si>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</si>
  <si>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</si>
  <si>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</si>
  <si>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</si>
  <si>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</si>
  <si>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</si>
  <si>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</si>
  <si>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</si>
  <si>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</si>
  <si>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</si>
  <si>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</si>
  <si>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</si>
  <si>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</si>
  <si>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</si>
  <si>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</si>
  <si>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</si>
  <si>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</si>
  <si>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</si>
  <si>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</si>
  <si>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</si>
  <si>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</si>
  <si>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</si>
  <si>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</si>
  <si>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</si>
  <si>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</si>
  <si>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</si>
  <si>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</si>
  <si>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</si>
  <si>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</si>
  <si>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</si>
  <si>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</si>
  <si>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</si>
  <si>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</si>
  <si>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</si>
  <si>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</si>
  <si>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</si>
  <si>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</si>
  <si>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</si>
  <si>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</si>
  <si>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</si>
  <si>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</si>
  <si>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</si>
  <si>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</si>
  <si>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</si>
  <si>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</si>
  <si>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</si>
  <si>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</si>
  <si>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</si>
  <si>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</si>
  <si>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</si>
  <si>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</si>
  <si>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</si>
  <si>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</si>
  <si>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</si>
  <si>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</si>
  <si>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</si>
  <si>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</si>
  <si>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</si>
  <si>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</si>
  <si>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</si>
  <si>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</si>
  <si>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</si>
  <si>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</si>
  <si>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</si>
  <si>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</si>
  <si>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</si>
  <si>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</si>
  <si>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</si>
  <si>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</si>
  <si>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</si>
  <si>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</si>
  <si>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</si>
  <si>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</si>
  <si>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</si>
  <si>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</si>
  <si>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</si>
  <si>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</si>
  <si>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</si>
  <si>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</si>
  <si>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</si>
  <si>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</si>
  <si>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</si>
  <si>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</si>
  <si>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</si>
  <si>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</si>
  <si>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</si>
  <si>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</si>
  <si>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</si>
  <si>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</si>
  <si>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</si>
  <si>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</si>
  <si>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</si>
  <si>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</si>
  <si>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</si>
  <si>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</si>
  <si>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</si>
  <si>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</si>
  <si>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</si>
  <si>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</si>
  <si>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</si>
  <si>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</si>
  <si>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</si>
  <si>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</si>
  <si>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</si>
  <si>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</si>
  <si>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</si>
  <si>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</si>
  <si>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</si>
  <si>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</si>
  <si>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</si>
  <si>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</si>
  <si>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</si>
  <si>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</si>
  <si>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</si>
  <si>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</si>
  <si>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</si>
  <si>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</si>
  <si>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</si>
  <si>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</si>
  <si>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</si>
  <si>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</si>
  <si>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</si>
  <si>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</si>
  <si>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</si>
  <si>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</si>
  <si>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</si>
  <si>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</si>
  <si>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</si>
  <si>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</si>
  <si>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</si>
  <si>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</si>
  <si>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</si>
  <si>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</si>
  <si>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</si>
  <si>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</si>
  <si>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</si>
  <si>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</si>
  <si>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</si>
  <si>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</si>
  <si>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</si>
  <si>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</si>
  <si>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</si>
  <si>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</si>
  <si>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</si>
  <si>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</si>
  <si>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</si>
  <si>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</si>
  <si>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</si>
  <si>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</si>
  <si>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</si>
  <si>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</si>
  <si>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</si>
  <si>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</si>
  <si>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</si>
  <si>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</si>
  <si>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</si>
  <si>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</si>
  <si>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</si>
  <si>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</si>
  <si>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</si>
  <si>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</si>
  <si>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</si>
  <si>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</si>
  <si>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</si>
  <si>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</si>
  <si>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</si>
  <si>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</si>
  <si>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</si>
  <si>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</si>
  <si>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</si>
  <si>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</si>
  <si>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</si>
  <si>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</si>
  <si>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</si>
  <si>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</si>
  <si>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</si>
  <si>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</si>
  <si>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</si>
  <si>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</si>
  <si>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</si>
  <si>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</si>
  <si>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</si>
  <si>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</si>
  <si>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</si>
  <si>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</si>
  <si>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</si>
  <si>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</si>
  <si>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</si>
  <si>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</si>
  <si>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</si>
  <si>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</si>
  <si>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</si>
  <si>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</si>
  <si>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</si>
  <si>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</si>
  <si>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</si>
  <si>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</si>
  <si>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</si>
  <si>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</si>
  <si>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</si>
  <si>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</si>
  <si>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</si>
  <si>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</si>
  <si>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</si>
  <si>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</si>
  <si>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</si>
  <si>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</si>
  <si>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</si>
  <si>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</si>
  <si>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</si>
  <si>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</si>
  <si>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</si>
  <si>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</si>
  <si>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</si>
  <si>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</si>
  <si>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</si>
  <si>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</si>
  <si>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</si>
  <si>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</si>
  <si>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</si>
  <si>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</si>
  <si>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</si>
  <si>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</si>
  <si>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</si>
  <si>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</si>
  <si>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</si>
  <si>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</si>
  <si>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</si>
  <si>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</si>
  <si>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</si>
  <si>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</si>
  <si>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</si>
  <si>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</si>
  <si>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</si>
  <si>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</si>
  <si>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</si>
  <si>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</si>
  <si>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</si>
  <si>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</si>
  <si>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</si>
  <si>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</si>
  <si>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</si>
  <si>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</si>
  <si>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</si>
  <si>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</si>
  <si>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</si>
  <si>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</si>
  <si>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</si>
  <si>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</si>
  <si>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</si>
  <si>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</si>
  <si>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</si>
  <si>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</si>
  <si>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</si>
  <si>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</si>
  <si>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</si>
  <si>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</si>
  <si>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</si>
  <si>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</si>
  <si>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</si>
  <si>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</si>
  <si>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</si>
  <si>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</si>
  <si>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</si>
  <si>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</si>
  <si>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</si>
  <si>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</si>
  <si>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</si>
  <si>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</si>
  <si>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</si>
  <si>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</si>
  <si>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</si>
  <si>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</si>
  <si>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</si>
  <si>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</si>
  <si>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</si>
  <si>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</si>
  <si>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</si>
  <si>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</si>
  <si>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</si>
  <si>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</si>
  <si>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</si>
  <si>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</si>
  <si>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</si>
  <si>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</si>
  <si>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</si>
  <si>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</si>
  <si>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</si>
  <si>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</si>
  <si>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</si>
  <si>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</si>
  <si>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</si>
  <si>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</si>
  <si>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</si>
  <si>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</si>
  <si>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</si>
  <si>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</si>
  <si>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</si>
  <si>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</si>
  <si>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</si>
  <si>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</si>
  <si>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</si>
  <si>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</si>
  <si>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</si>
  <si>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</si>
  <si>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</si>
  <si>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</si>
  <si>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</si>
  <si>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</si>
  <si>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</si>
  <si>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</si>
  <si>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</si>
  <si>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</si>
  <si>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</si>
  <si>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</si>
  <si>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</si>
  <si>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</si>
  <si>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</si>
  <si>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</si>
  <si>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</si>
  <si>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</si>
  <si>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</si>
  <si>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</si>
  <si>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</si>
  <si>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</si>
  <si>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</si>
  <si>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</si>
  <si>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</si>
  <si>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</si>
  <si>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</si>
  <si>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</si>
  <si>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</si>
  <si>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</si>
  <si>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</si>
  <si>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</si>
  <si>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</si>
  <si>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</si>
  <si>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</si>
  <si>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</si>
  <si>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</si>
  <si>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</si>
  <si>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</si>
  <si>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</si>
  <si>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</si>
  <si>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</si>
  <si>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</si>
  <si>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</si>
  <si>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</si>
  <si>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</si>
  <si>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</si>
  <si>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</si>
  <si>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</si>
  <si>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</si>
  <si>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</si>
  <si>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</si>
  <si>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</si>
  <si>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</si>
  <si>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</si>
  <si>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</si>
  <si>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</si>
  <si>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</si>
  <si>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</si>
  <si>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</si>
  <si>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</si>
  <si>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</si>
  <si>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</si>
  <si>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</si>
  <si>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</si>
  <si>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</si>
  <si>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</si>
  <si>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</si>
  <si>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</si>
  <si>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</si>
  <si>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</si>
  <si>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</si>
  <si>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</si>
  <si>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</si>
  <si>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</si>
  <si>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</si>
  <si>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</si>
  <si>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</si>
  <si>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</si>
  <si>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</si>
  <si>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</si>
  <si>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</si>
  <si>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</si>
  <si>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</si>
  <si>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</si>
  <si>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</si>
  <si>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</si>
  <si>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</si>
  <si>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</si>
  <si>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</si>
  <si>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</si>
  <si>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</si>
  <si>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</si>
  <si>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</si>
  <si>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</si>
  <si>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</si>
  <si>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</si>
  <si>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</si>
  <si>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</si>
  <si>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</si>
  <si>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</si>
  <si>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</si>
  <si>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</si>
  <si>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</si>
  <si>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</si>
  <si>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</si>
  <si>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</si>
  <si>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</si>
  <si>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</si>
  <si>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</si>
  <si>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</si>
  <si>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</si>
  <si>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</si>
  <si>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</si>
  <si>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</si>
  <si>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</si>
  <si>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</si>
  <si>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</si>
  <si>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</si>
  <si>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</si>
  <si>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</si>
  <si>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</si>
  <si>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</si>
  <si>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</si>
  <si>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</si>
  <si>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</si>
  <si>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</si>
  <si>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</si>
  <si>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</si>
  <si>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</si>
  <si>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</si>
  <si>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</si>
  <si>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</si>
  <si>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</si>
  <si>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</si>
  <si>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</si>
  <si>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</si>
  <si>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</si>
  <si>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</si>
  <si>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</si>
  <si>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</si>
  <si>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</si>
  <si>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</si>
  <si>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</si>
  <si>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</si>
  <si>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</si>
  <si>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</si>
  <si>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</si>
  <si>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</si>
  <si>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</si>
  <si>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</si>
  <si>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</si>
  <si>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</si>
  <si>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</si>
  <si>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</si>
  <si>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</si>
  <si>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</si>
  <si>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</si>
  <si>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</si>
  <si>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</si>
  <si>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</si>
  <si>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</si>
  <si>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</si>
  <si>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</si>
  <si>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</si>
  <si>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</si>
  <si>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</si>
  <si>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</si>
  <si>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</si>
  <si>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</si>
  <si>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</si>
  <si>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</si>
  <si>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</si>
  <si>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</si>
  <si>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</si>
  <si>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</si>
  <si>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</si>
  <si>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</si>
  <si>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</si>
  <si>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</si>
  <si>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</si>
  <si>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</si>
  <si>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</si>
  <si>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</si>
  <si>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</si>
  <si>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</si>
  <si>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</si>
  <si>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</si>
  <si>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</si>
  <si>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</si>
  <si>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</si>
  <si>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</si>
  <si>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</si>
  <si>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</si>
  <si>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</si>
  <si>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</si>
  <si>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</si>
  <si>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</si>
  <si>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</si>
  <si>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</si>
  <si>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</si>
  <si>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</si>
  <si>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</si>
  <si>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</si>
  <si>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</si>
  <si>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</si>
  <si>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</si>
  <si>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</si>
  <si>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</si>
  <si>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</si>
  <si>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</si>
  <si>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</si>
  <si>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</si>
  <si>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</si>
  <si>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</si>
  <si>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</si>
  <si>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</si>
  <si>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</si>
  <si>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</si>
  <si>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</si>
  <si>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</si>
  <si>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</si>
  <si>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</si>
  <si>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</si>
  <si>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</si>
  <si>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</si>
  <si>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</si>
  <si>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</si>
  <si>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</si>
  <si>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</si>
  <si>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</si>
  <si>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</si>
  <si>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</si>
  <si>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</si>
  <si>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</si>
  <si>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</si>
  <si>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</si>
  <si>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</si>
  <si>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</si>
  <si>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</si>
  <si>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</si>
  <si>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</si>
  <si>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</si>
  <si>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</si>
  <si>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</si>
  <si>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</si>
  <si>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</si>
  <si>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</si>
  <si>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</si>
  <si>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</si>
  <si>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</si>
  <si>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</si>
  <si>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</si>
  <si>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</si>
  <si>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</si>
  <si>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</si>
  <si>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</si>
  <si>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</si>
  <si>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</si>
  <si>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</si>
  <si>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</si>
  <si>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</si>
  <si>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</si>
  <si>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</si>
  <si>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</si>
  <si>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</si>
  <si>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</si>
  <si>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</si>
  <si>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</si>
  <si>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</si>
  <si>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</si>
  <si>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</si>
  <si>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</si>
  <si>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</si>
  <si>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</si>
  <si>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</si>
  <si>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</si>
  <si>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</si>
  <si>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</si>
  <si>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</si>
  <si>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</si>
  <si>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</si>
  <si>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</si>
  <si>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</si>
  <si>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</si>
  <si>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</si>
  <si>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</si>
  <si>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</si>
  <si>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</si>
  <si>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</si>
  <si>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</si>
  <si>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</si>
  <si>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</si>
  <si>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</si>
  <si>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</si>
  <si>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</si>
  <si>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</si>
  <si>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</si>
  <si>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</si>
  <si>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</si>
  <si>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</si>
  <si>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</si>
  <si>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</si>
  <si>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</si>
  <si>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</si>
  <si>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</si>
  <si>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</si>
  <si>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</si>
  <si>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</si>
  <si>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</si>
  <si>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</si>
  <si>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</si>
  <si>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</si>
  <si>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</si>
  <si>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</si>
  <si>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</si>
  <si>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</si>
  <si>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</si>
  <si>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</si>
  <si>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</si>
  <si>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</si>
  <si>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</si>
  <si>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</si>
  <si>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</si>
  <si>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</si>
  <si>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</si>
  <si>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</si>
  <si>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</si>
  <si>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</si>
  <si>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</si>
  <si>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</si>
  <si>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</si>
  <si>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</si>
  <si>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</si>
  <si>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</si>
  <si>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</si>
  <si>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</si>
  <si>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</si>
  <si>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</si>
  <si>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</si>
  <si>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</si>
  <si>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</si>
  <si>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</si>
  <si>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</si>
  <si>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</si>
  <si>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</si>
  <si>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</si>
  <si>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</si>
  <si>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</si>
  <si>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</si>
  <si>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</si>
  <si>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</si>
  <si>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</si>
  <si>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</si>
  <si>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</si>
  <si>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</si>
  <si>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</si>
  <si>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</si>
  <si>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</si>
  <si>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</si>
  <si>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</si>
  <si>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</si>
  <si>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</si>
  <si>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</si>
  <si>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</si>
  <si>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</si>
  <si>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</si>
  <si>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</si>
  <si>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</si>
  <si>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</si>
  <si>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</si>
  <si>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</si>
  <si>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</si>
  <si>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</si>
  <si>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</si>
  <si>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</si>
  <si>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</si>
  <si>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</si>
  <si>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</si>
  <si>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</si>
  <si>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</si>
  <si>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</si>
  <si>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</si>
  <si>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</si>
  <si>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</si>
  <si>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</si>
  <si>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</si>
  <si>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</si>
  <si>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</si>
  <si>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</si>
  <si>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</si>
  <si>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</si>
  <si>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</si>
  <si>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</si>
  <si>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</si>
  <si>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</si>
  <si>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</si>
  <si>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</si>
  <si>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</si>
  <si>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</si>
  <si>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</si>
  <si>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</si>
  <si>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</si>
  <si>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</si>
  <si>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</si>
  <si>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</si>
  <si>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</si>
  <si>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</si>
  <si>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</si>
  <si>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</si>
  <si>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</si>
  <si>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</si>
  <si>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</si>
  <si>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</si>
  <si>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</si>
  <si>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</si>
  <si>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</si>
  <si>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</si>
  <si>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</si>
  <si>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</si>
  <si>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</si>
  <si>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</si>
  <si>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</si>
  <si>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</si>
  <si>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</si>
  <si>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</si>
  <si>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</si>
  <si>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</si>
  <si>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</si>
  <si>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</si>
  <si>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</si>
  <si>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</si>
  <si>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</si>
  <si>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</si>
  <si>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</si>
  <si>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</si>
  <si>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</si>
  <si>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</si>
  <si>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</si>
  <si>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</si>
  <si>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</si>
  <si>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</si>
  <si>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</si>
  <si>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</si>
  <si>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</si>
  <si>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</si>
  <si>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</si>
  <si>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</si>
  <si>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</si>
  <si>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</si>
  <si>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</si>
  <si>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</si>
  <si>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</si>
  <si>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</si>
  <si>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</si>
  <si>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</si>
  <si>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</si>
  <si>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</si>
  <si>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</si>
  <si>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</si>
  <si>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</si>
  <si>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</si>
  <si>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</si>
  <si>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</si>
  <si>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</si>
  <si>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</si>
  <si>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</si>
  <si>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</si>
  <si>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</si>
  <si>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</si>
  <si>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</si>
  <si>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</si>
  <si>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</si>
  <si>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</si>
  <si>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</si>
  <si>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</si>
  <si>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</si>
  <si>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</si>
  <si>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</si>
  <si>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</si>
  <si>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</si>
  <si>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</si>
  <si>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</si>
  <si>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</si>
  <si>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</si>
  <si>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</si>
  <si>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</si>
  <si>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</si>
  <si>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</si>
  <si>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</si>
  <si>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</si>
  <si>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</si>
  <si>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</si>
  <si>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</si>
  <si>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</si>
  <si>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</si>
  <si>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</si>
  <si>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</si>
  <si>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</si>
  <si>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</si>
  <si>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</si>
  <si>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</si>
  <si>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</si>
  <si>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</si>
  <si>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</si>
  <si>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</si>
  <si>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</si>
  <si>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</si>
  <si>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</si>
  <si>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</si>
  <si>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</si>
  <si>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</si>
  <si>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</si>
  <si>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</si>
  <si>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</si>
  <si>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</si>
  <si>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</si>
  <si>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</si>
  <si>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</si>
  <si>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</si>
  <si>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</si>
  <si>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</si>
  <si>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</si>
  <si>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</si>
  <si>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</si>
  <si>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</si>
  <si>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</si>
  <si>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</si>
  <si>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</si>
  <si>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</si>
  <si>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</si>
  <si>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</si>
  <si>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</si>
  <si>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</si>
  <si>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</si>
  <si>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</si>
  <si>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</si>
  <si>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</si>
  <si>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</si>
  <si>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</si>
  <si>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</si>
  <si>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</si>
  <si>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</si>
  <si>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</si>
  <si>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</si>
  <si>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</si>
  <si>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</si>
  <si>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</si>
  <si>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</si>
  <si>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</si>
  <si>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</si>
  <si>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</si>
  <si>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</si>
  <si>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</si>
  <si>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</si>
  <si>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</si>
  <si>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</si>
  <si>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</si>
  <si>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</si>
  <si>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</si>
  <si>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</si>
  <si>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</si>
  <si>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</si>
  <si>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</si>
  <si>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</si>
  <si>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</si>
  <si>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</si>
  <si>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</si>
  <si>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</si>
  <si>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</si>
  <si>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</si>
  <si>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</si>
  <si>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</si>
  <si>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</si>
  <si>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</si>
  <si>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</si>
  <si>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</si>
  <si>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</si>
  <si>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</si>
  <si>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</si>
  <si>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</si>
  <si>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</si>
  <si>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</si>
  <si>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</si>
  <si>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</si>
  <si>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</si>
  <si>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</si>
  <si>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</si>
  <si>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</si>
  <si>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</si>
  <si>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</si>
  <si>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</si>
  <si>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</si>
  <si>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</si>
  <si>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</si>
  <si>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</si>
  <si>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</si>
  <si>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</si>
  <si>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</si>
  <si>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</si>
  <si>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</si>
  <si>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</si>
  <si>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</si>
  <si>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</si>
  <si>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</si>
  <si>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</si>
  <si>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</si>
  <si>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</si>
  <si>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</si>
  <si>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</si>
  <si>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</si>
  <si>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</si>
  <si>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</si>
  <si>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</si>
  <si>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</si>
  <si>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</si>
  <si>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</si>
  <si>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</si>
  <si>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</si>
  <si>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</si>
  <si>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</si>
  <si>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</si>
  <si>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</si>
  <si>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</si>
  <si>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</si>
  <si>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</si>
  <si>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</si>
  <si>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</si>
  <si>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</si>
  <si>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</si>
  <si>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</si>
  <si>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</si>
  <si>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</si>
  <si>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</si>
  <si>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</si>
  <si>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</si>
  <si>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</si>
  <si>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</si>
  <si>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</si>
  <si>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</si>
  <si>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</si>
  <si>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</si>
  <si>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</si>
  <si>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</si>
  <si>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</si>
  <si>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</si>
  <si>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</si>
  <si>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</si>
  <si>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</si>
  <si>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</si>
  <si>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</si>
  <si>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</si>
  <si>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</si>
  <si>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</si>
  <si>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</si>
  <si>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</si>
  <si>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</si>
  <si>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</si>
  <si>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</si>
  <si>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</si>
  <si>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</si>
  <si>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</si>
  <si>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</si>
  <si>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</si>
  <si>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</si>
  <si>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</si>
  <si>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</si>
  <si>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</si>
  <si>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</si>
  <si>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</si>
  <si>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</si>
  <si>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</si>
  <si>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</si>
  <si>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</si>
  <si>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</si>
  <si>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</si>
  <si>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</si>
  <si>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</si>
  <si>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</si>
  <si>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</si>
  <si>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</si>
  <si>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</si>
  <si>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</si>
  <si>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</si>
  <si>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</si>
  <si>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</si>
  <si>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</si>
  <si>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</si>
  <si>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</si>
  <si>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</si>
  <si>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</si>
  <si>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</si>
  <si>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</si>
  <si>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</si>
  <si>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</si>
  <si>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</si>
  <si>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</si>
  <si>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</si>
  <si>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</si>
  <si>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</si>
  <si>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</si>
  <si>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</si>
  <si>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</si>
  <si>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</si>
  <si>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</si>
  <si>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</si>
  <si>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</si>
  <si>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</si>
  <si>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</si>
  <si>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</si>
  <si>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</si>
  <si>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</si>
  <si>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</si>
  <si>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</si>
  <si>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</si>
  <si>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</si>
  <si>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</si>
  <si>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</si>
  <si>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</si>
  <si>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</si>
  <si>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</si>
  <si>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</si>
  <si>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</si>
  <si>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</si>
  <si>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</si>
  <si>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</si>
  <si>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</si>
  <si>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</si>
  <si>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</si>
  <si>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</si>
  <si>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</si>
  <si>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</si>
  <si>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</si>
  <si>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</si>
  <si>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</si>
  <si>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</si>
  <si>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</si>
  <si>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</si>
  <si>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</si>
  <si>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</si>
  <si>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</si>
  <si>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</si>
  <si>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</si>
  <si>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</si>
  <si>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</si>
  <si>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</si>
  <si>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</si>
  <si>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</si>
  <si>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</si>
  <si>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</si>
  <si>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</si>
  <si>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</si>
  <si>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</si>
  <si>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</si>
  <si>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</si>
  <si>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</si>
  <si>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</si>
  <si>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</si>
  <si>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</si>
  <si>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</si>
  <si>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</si>
  <si>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</si>
  <si>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</si>
  <si>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</si>
  <si>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</si>
  <si>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</si>
  <si>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</si>
  <si>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</si>
  <si>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</si>
  <si>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</si>
  <si>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</si>
  <si>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</si>
  <si>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</si>
  <si>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</si>
  <si>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</si>
  <si>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</si>
  <si>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</si>
  <si>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</si>
  <si>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</si>
  <si>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</si>
  <si>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</si>
  <si>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</si>
  <si>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</si>
  <si>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</si>
  <si>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</si>
  <si>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</si>
  <si>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</si>
  <si>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</si>
  <si>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</si>
  <si>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</si>
  <si>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</si>
  <si>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</si>
  <si>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</si>
  <si>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</si>
  <si>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</si>
  <si>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</si>
  <si>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</si>
  <si>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</si>
  <si>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</si>
  <si>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</si>
  <si>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</si>
  <si>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</si>
  <si>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</si>
  <si>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</si>
  <si>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</si>
  <si>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</si>
  <si>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</si>
  <si>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</si>
  <si>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</si>
  <si>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</si>
  <si>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</si>
  <si>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</si>
  <si>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</si>
  <si>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</si>
  <si>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</si>
  <si>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</si>
  <si>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</si>
  <si>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</si>
  <si>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</si>
  <si>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</si>
  <si>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</si>
  <si>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</si>
  <si>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</si>
  <si>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</si>
  <si>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</si>
  <si>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</si>
  <si>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</si>
  <si>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</si>
  <si>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</si>
  <si>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</si>
  <si>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</si>
  <si>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</si>
  <si>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</si>
  <si>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</si>
  <si>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</si>
  <si>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</si>
  <si>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</si>
  <si>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</si>
  <si>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</si>
  <si>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</si>
  <si>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</si>
  <si>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</si>
  <si>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</si>
  <si>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</si>
  <si>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</si>
  <si>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</si>
  <si>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</si>
  <si>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</si>
  <si>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</si>
  <si>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</si>
  <si>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</si>
  <si>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</si>
  <si>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</si>
  <si>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</si>
  <si>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</si>
  <si>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</si>
  <si>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</si>
  <si>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</si>
  <si>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</si>
  <si>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</si>
  <si>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</si>
  <si>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</si>
  <si>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</si>
  <si>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</si>
  <si>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</si>
  <si>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</si>
  <si>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</si>
  <si>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</si>
  <si>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</si>
  <si>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</si>
  <si>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</si>
  <si>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</si>
  <si>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</si>
  <si>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</si>
  <si>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</si>
  <si>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</si>
  <si>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</si>
  <si>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</si>
  <si>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</si>
  <si>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</si>
  <si>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</si>
  <si>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</si>
  <si>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</si>
  <si>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</si>
  <si>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</si>
  <si>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</si>
  <si>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</si>
  <si>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</si>
  <si>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</si>
  <si>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</si>
  <si>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</si>
  <si>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</si>
  <si>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</si>
  <si>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</si>
  <si>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</si>
  <si>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</si>
  <si>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</si>
  <si>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</si>
  <si>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</si>
  <si>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</si>
  <si>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</si>
  <si>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</si>
  <si>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</si>
  <si>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</si>
  <si>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</si>
  <si>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</si>
  <si>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</si>
  <si>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</si>
  <si>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</si>
  <si>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</si>
  <si>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</si>
  <si>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</si>
  <si>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</si>
  <si>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</si>
  <si>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</si>
  <si>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</si>
  <si>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</si>
  <si>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</si>
  <si>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</si>
  <si>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</si>
  <si>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</si>
  <si>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</si>
  <si>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</si>
  <si>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</si>
  <si>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</si>
  <si>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</si>
  <si>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</si>
  <si>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</si>
  <si>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</si>
  <si>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</si>
  <si>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</si>
  <si>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</si>
  <si>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</si>
  <si>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</si>
  <si>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</si>
  <si>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</si>
  <si>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</si>
  <si>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</si>
  <si>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</si>
  <si>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</si>
  <si>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</si>
  <si>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</si>
  <si>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</si>
  <si>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</si>
  <si>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</si>
  <si>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</si>
  <si>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</si>
  <si>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</si>
  <si>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</si>
  <si>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</si>
  <si>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</si>
  <si>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</si>
  <si>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</si>
  <si>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</si>
  <si>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</si>
  <si>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</si>
  <si>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</si>
  <si>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</si>
  <si>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</si>
  <si>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</si>
  <si>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</si>
  <si>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</si>
  <si>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</si>
  <si>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</si>
  <si>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</si>
  <si>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</si>
  <si>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</si>
  <si>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</si>
  <si>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</si>
  <si>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</si>
  <si>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</si>
  <si>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</si>
  <si>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</si>
  <si>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</si>
  <si>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</si>
  <si>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</si>
  <si>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</si>
  <si>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</si>
  <si>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</si>
  <si>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</si>
  <si>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</si>
  <si>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</si>
  <si>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</si>
  <si>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</si>
  <si>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</si>
  <si>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</si>
  <si>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</si>
  <si>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</si>
  <si>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</si>
  <si>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</si>
  <si>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</si>
  <si>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</si>
  <si>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</si>
  <si>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</si>
  <si>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</si>
  <si>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</si>
  <si>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</si>
  <si>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</si>
  <si>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</si>
  <si>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</si>
  <si>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</si>
  <si>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</si>
  <si>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</si>
  <si>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</si>
  <si>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</si>
  <si>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</si>
  <si>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</si>
  <si>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</si>
  <si>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</si>
  <si>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</si>
  <si>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</si>
  <si>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</si>
  <si>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</si>
  <si>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</si>
  <si>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</si>
  <si>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</si>
  <si>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</si>
  <si>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</si>
  <si>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</si>
  <si>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</si>
  <si>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</si>
  <si>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</si>
  <si>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</si>
  <si>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</si>
  <si>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</si>
  <si>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</si>
  <si>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</si>
  <si>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</si>
  <si>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</si>
  <si>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</si>
  <si>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</si>
  <si>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</si>
  <si>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</si>
  <si>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</si>
  <si>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</si>
  <si>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</si>
  <si>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</si>
  <si>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</si>
  <si>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</si>
  <si>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</si>
  <si>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</si>
  <si>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</si>
  <si>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</si>
  <si>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</si>
  <si>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</si>
  <si>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</si>
  <si>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</si>
  <si>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</si>
  <si>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</si>
  <si>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</si>
  <si>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</si>
  <si>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</si>
  <si>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</si>
  <si>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</si>
  <si>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</si>
  <si>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</si>
  <si>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</si>
  <si>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</si>
  <si>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</si>
  <si>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</si>
  <si>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</si>
  <si>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</si>
  <si>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</si>
  <si>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</si>
  <si>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</si>
  <si>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</si>
  <si>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</si>
  <si>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</si>
  <si>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</si>
  <si>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</si>
  <si>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</si>
  <si>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</si>
  <si>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</si>
  <si>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</si>
  <si>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</si>
  <si>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</si>
  <si>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</si>
  <si>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</si>
  <si>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</si>
  <si>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</si>
  <si>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</si>
  <si>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</si>
  <si>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</si>
  <si>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</si>
  <si>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</si>
  <si>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</si>
  <si>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</si>
  <si>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</si>
  <si>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</si>
  <si>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</si>
  <si>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</si>
  <si>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</si>
  <si>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</si>
  <si>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</si>
  <si>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</si>
  <si>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</si>
  <si>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</si>
  <si>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</si>
  <si>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</si>
  <si>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</si>
  <si>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</si>
  <si>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</si>
  <si>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</si>
  <si>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</si>
  <si>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</si>
  <si>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</si>
  <si>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</si>
  <si>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</si>
  <si>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</si>
  <si>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</si>
  <si>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</si>
  <si>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</si>
  <si>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</si>
  <si>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</si>
  <si>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</si>
  <si>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</si>
  <si>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</si>
  <si>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</si>
  <si>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</si>
  <si>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</si>
  <si>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</si>
  <si>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</si>
  <si>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</si>
  <si>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</si>
  <si>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</si>
  <si>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</si>
  <si>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</si>
  <si>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</si>
  <si>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</si>
  <si>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</si>
  <si>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</si>
  <si>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</si>
  <si>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</si>
  <si>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</si>
  <si>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</si>
  <si>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</si>
  <si>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</si>
  <si>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</si>
  <si>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</si>
  <si>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</si>
  <si>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</si>
  <si>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</si>
  <si>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</si>
  <si>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</si>
  <si>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</si>
  <si>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</si>
  <si>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</si>
  <si>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</si>
  <si>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</si>
  <si>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</si>
  <si>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</si>
  <si>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</si>
  <si>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</si>
  <si>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</si>
  <si>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</si>
  <si>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</si>
  <si>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</si>
  <si>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</si>
  <si>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</si>
  <si>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</si>
  <si>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</si>
  <si>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</si>
  <si>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</si>
  <si>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</si>
  <si>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</si>
  <si>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</si>
  <si>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</si>
  <si>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</si>
  <si>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</si>
  <si>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</si>
  <si>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</si>
  <si>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</si>
  <si>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</si>
  <si>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</si>
  <si>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</si>
  <si>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</si>
  <si>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</si>
  <si>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</si>
  <si>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</si>
  <si>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</si>
  <si>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</si>
  <si>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</si>
  <si>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</si>
  <si>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</si>
  <si>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</si>
  <si>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</si>
  <si>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</si>
  <si>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</si>
  <si>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</si>
  <si>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</si>
  <si>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</si>
  <si>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</si>
  <si>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</si>
  <si>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</si>
  <si>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</si>
  <si>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</si>
  <si>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</si>
  <si>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</si>
  <si>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</si>
  <si>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</si>
  <si>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</si>
  <si>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</si>
  <si>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</si>
  <si>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</si>
  <si>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</si>
  <si>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</si>
  <si>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</si>
  <si>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</si>
  <si>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</si>
  <si>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</si>
  <si>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</si>
  <si>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</si>
  <si>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</si>
  <si>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</si>
  <si>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</si>
  <si>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</si>
  <si>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</si>
  <si>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</si>
  <si>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</si>
  <si>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</si>
  <si>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</si>
  <si>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</si>
  <si>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</si>
  <si>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</si>
  <si>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</si>
  <si>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</si>
  <si>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</si>
  <si>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</si>
  <si>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</si>
  <si>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</si>
  <si>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</si>
  <si>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</si>
  <si>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</si>
  <si>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</si>
  <si>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</si>
  <si>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</si>
  <si>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</si>
  <si>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</si>
  <si>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</si>
  <si>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</si>
  <si>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</si>
  <si>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</si>
  <si>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</si>
  <si>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</si>
  <si>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</si>
  <si>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</si>
  <si>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</si>
  <si>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</si>
  <si>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</si>
  <si>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</si>
  <si>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</si>
  <si>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</si>
  <si>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</si>
  <si>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</si>
  <si>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</si>
  <si>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</si>
  <si>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</si>
  <si>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</si>
  <si>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</si>
  <si>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</si>
  <si>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</si>
  <si>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</si>
  <si>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</si>
  <si>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</si>
  <si>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</si>
  <si>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</si>
  <si>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</si>
  <si>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</si>
  <si>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</si>
  <si>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</si>
  <si>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</si>
  <si>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</si>
  <si>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</si>
  <si>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</si>
  <si>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</si>
  <si>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</si>
  <si>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</si>
  <si>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</si>
  <si>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</si>
  <si>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</si>
  <si>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</si>
  <si>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</si>
  <si>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</si>
  <si>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</si>
  <si>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</si>
  <si>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</si>
  <si>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</si>
  <si>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</si>
  <si>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</si>
  <si>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</si>
  <si>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</si>
  <si>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</si>
  <si>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</si>
  <si>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</si>
  <si>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</si>
  <si>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</si>
  <si>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</si>
  <si>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</si>
  <si>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</si>
  <si>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</si>
  <si>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</si>
  <si>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</si>
  <si>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</si>
  <si>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</si>
  <si>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</si>
  <si>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</si>
  <si>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</si>
  <si>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</si>
  <si>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</si>
  <si>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</si>
  <si>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</si>
  <si>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</si>
  <si>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</si>
  <si>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</si>
  <si>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</si>
  <si>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</si>
  <si>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</si>
  <si>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</si>
  <si>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</si>
  <si>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</si>
  <si>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</si>
  <si>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</si>
  <si>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</si>
  <si>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</si>
  <si>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</si>
  <si>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</si>
  <si>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</si>
  <si>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</si>
  <si>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</si>
  <si>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</si>
  <si>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</si>
  <si>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</si>
  <si>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</si>
  <si>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</si>
  <si>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</si>
  <si>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</si>
  <si>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</si>
  <si>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</si>
  <si>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</si>
  <si>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</si>
  <si>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</si>
  <si>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</si>
  <si>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</si>
  <si>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</si>
  <si>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</si>
  <si>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</si>
  <si>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</si>
  <si>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</si>
  <si>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</si>
  <si>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</si>
  <si>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</si>
  <si>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</si>
  <si>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</si>
  <si>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</si>
  <si>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</si>
  <si>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</si>
  <si>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</si>
  <si>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</si>
  <si>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</si>
  <si>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</si>
  <si>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</si>
  <si>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</si>
  <si>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</si>
  <si>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</si>
  <si>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</si>
  <si>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</si>
  <si>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</si>
  <si>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</si>
  <si>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</si>
  <si>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</si>
  <si>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</si>
  <si>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</si>
  <si>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</si>
  <si>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</si>
  <si>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</si>
  <si>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</si>
  <si>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</si>
  <si>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</si>
  <si>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</si>
  <si>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</si>
  <si>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</si>
  <si>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</si>
  <si>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</si>
  <si>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</si>
  <si>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</si>
  <si>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</si>
  <si>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</si>
  <si>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</si>
  <si>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</si>
  <si>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</si>
  <si>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</si>
  <si>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</si>
  <si>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</si>
  <si>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</si>
  <si>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</si>
  <si>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</si>
  <si>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</si>
  <si>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</si>
  <si>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</si>
  <si>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</si>
  <si>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</si>
  <si>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</si>
  <si>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</si>
  <si>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</si>
  <si>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</si>
  <si>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</si>
  <si>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</si>
  <si>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</si>
  <si>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</si>
  <si>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</si>
  <si>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</si>
  <si>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</si>
  <si>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</si>
  <si>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</si>
  <si>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</si>
  <si>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</si>
  <si>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</si>
  <si>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</si>
  <si>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</si>
  <si>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</si>
  <si>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</si>
  <si>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</si>
  <si>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</si>
  <si>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</si>
  <si>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</si>
  <si>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</si>
  <si>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</si>
  <si>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</si>
  <si>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</si>
  <si>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</si>
  <si>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</si>
  <si>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</si>
  <si>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</si>
  <si>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</si>
  <si>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</si>
  <si>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</si>
  <si>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</si>
  <si>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</si>
  <si>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</si>
  <si>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</si>
  <si>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</si>
  <si>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</si>
  <si>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</si>
  <si>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</si>
  <si>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</si>
  <si>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</si>
  <si>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</si>
  <si>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</si>
  <si>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</si>
  <si>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</si>
  <si>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</si>
  <si>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</si>
  <si>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</si>
  <si>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</si>
  <si>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</si>
  <si>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</si>
  <si>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</si>
  <si>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</si>
  <si>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</si>
  <si>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</si>
  <si>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</si>
  <si>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</si>
  <si>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</si>
  <si>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</si>
  <si>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</si>
  <si>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</si>
  <si>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</si>
  <si>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</si>
  <si>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</si>
  <si>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</si>
  <si>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</si>
  <si>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</si>
  <si>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</si>
  <si>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</si>
  <si>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</si>
  <si>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</si>
  <si>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</si>
  <si>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</si>
  <si>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</si>
  <si>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</si>
  <si>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</si>
  <si>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</si>
  <si>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</si>
  <si>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</si>
  <si>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</si>
  <si>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</si>
  <si>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</si>
  <si>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</si>
  <si>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</si>
  <si>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</si>
  <si>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</si>
  <si>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</si>
  <si>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</si>
  <si>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</si>
  <si>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</si>
  <si>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</si>
  <si>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</si>
  <si>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</si>
  <si>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</si>
  <si>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</si>
  <si>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</si>
  <si>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</si>
  <si>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</si>
  <si>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</si>
  <si>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</si>
  <si>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</si>
  <si>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</si>
  <si>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</si>
  <si>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</si>
  <si>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</si>
  <si>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</si>
  <si>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</si>
  <si>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</si>
  <si>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</si>
  <si>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</si>
  <si>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</si>
  <si>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</si>
  <si>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</si>
  <si>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</si>
  <si>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</si>
  <si>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</si>
  <si>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</si>
  <si>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</si>
  <si>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</si>
  <si>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</si>
  <si>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</si>
  <si>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</si>
  <si>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</si>
  <si>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</si>
  <si>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</si>
  <si>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</si>
  <si>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</si>
  <si>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</si>
  <si>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</si>
  <si>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</si>
  <si>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</si>
  <si>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</si>
  <si>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</si>
  <si>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</si>
  <si>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</si>
  <si>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</si>
  <si>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</si>
  <si>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</si>
  <si>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</si>
  <si>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</si>
  <si>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</si>
  <si>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</si>
  <si>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</si>
  <si>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</si>
  <si>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</si>
  <si>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</si>
  <si>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</si>
  <si>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</si>
  <si>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</si>
  <si>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</si>
  <si>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</si>
  <si>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</si>
  <si>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</si>
  <si>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</si>
  <si>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</si>
  <si>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</si>
  <si>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</si>
  <si>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</si>
  <si>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</si>
  <si>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</si>
  <si>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</si>
  <si>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</si>
  <si>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</si>
  <si>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</si>
  <si>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</si>
  <si>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</si>
  <si>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</si>
  <si>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</si>
  <si>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</si>
  <si>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</si>
  <si>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</si>
  <si>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</si>
  <si>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</si>
  <si>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</si>
  <si>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</si>
  <si>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</si>
  <si>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</si>
  <si>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</si>
  <si>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</si>
  <si>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</si>
  <si>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</si>
  <si>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</si>
  <si>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</si>
  <si>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</si>
  <si>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</si>
  <si>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</si>
  <si>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</si>
  <si>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</si>
  <si>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</si>
  <si>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</si>
  <si>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</si>
  <si>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</si>
  <si>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</si>
  <si>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</si>
  <si>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</si>
  <si>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</si>
  <si>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</si>
  <si>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</si>
  <si>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</si>
  <si>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</si>
  <si>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</si>
  <si>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</si>
  <si>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</si>
  <si>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</si>
  <si>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</si>
  <si>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</si>
  <si>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</si>
  <si>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</si>
  <si>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</si>
  <si>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</si>
  <si>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</si>
  <si>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</si>
  <si>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</si>
  <si>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</si>
  <si>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</si>
  <si>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</si>
  <si>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</si>
  <si>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</si>
  <si>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</si>
  <si>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</si>
  <si>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</si>
  <si>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</si>
  <si>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</si>
  <si>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</si>
  <si>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</si>
  <si>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</si>
  <si>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</si>
  <si>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</si>
  <si>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</si>
  <si>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</si>
  <si>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</si>
  <si>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</si>
  <si>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</si>
  <si>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</si>
  <si>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</si>
  <si>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</si>
  <si>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</si>
  <si>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</si>
  <si>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</si>
  <si>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</si>
  <si>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</si>
  <si>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</si>
  <si>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</si>
  <si>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</si>
  <si>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</si>
  <si>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</si>
  <si>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</si>
  <si>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</si>
  <si>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</si>
  <si>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</si>
  <si>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</si>
  <si>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</si>
  <si>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</si>
  <si>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</si>
  <si>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</si>
  <si>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</si>
  <si>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</si>
  <si>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</si>
  <si>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</si>
  <si>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</si>
  <si>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</si>
  <si>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</si>
  <si>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</si>
  <si>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</si>
  <si>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</si>
  <si>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</si>
  <si>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</si>
  <si>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</si>
  <si>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</si>
  <si>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</si>
  <si>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</si>
  <si>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</si>
  <si>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</si>
  <si>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</si>
  <si>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</si>
  <si>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</si>
  <si>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</si>
  <si>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</si>
  <si>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</si>
  <si>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</si>
  <si>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</si>
  <si>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</si>
  <si>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</si>
  <si>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</si>
  <si>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</si>
  <si>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</si>
  <si>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</si>
  <si>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</si>
  <si>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</si>
  <si>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</si>
  <si>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</si>
  <si>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</si>
  <si>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</si>
  <si>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</si>
  <si>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</si>
  <si>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</si>
  <si>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</si>
  <si>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</si>
  <si>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</si>
  <si>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</si>
  <si>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</si>
  <si>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</si>
  <si>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</si>
  <si>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</si>
  <si>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</si>
  <si>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</si>
  <si>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</si>
  <si>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</si>
  <si>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</si>
  <si>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</si>
  <si>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</si>
  <si>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</si>
  <si>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</si>
  <si>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</si>
  <si>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</si>
  <si>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</si>
  <si>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</si>
  <si>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</si>
  <si>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</si>
  <si>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</si>
  <si>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</si>
  <si>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</si>
  <si>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</si>
  <si>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</si>
  <si>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</si>
  <si>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</si>
  <si>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</si>
  <si>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</si>
  <si>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</si>
  <si>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</si>
  <si>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</si>
  <si>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</si>
  <si>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</si>
  <si>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</si>
  <si>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</si>
  <si>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</si>
  <si>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</si>
  <si>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</si>
  <si>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</si>
  <si>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</si>
  <si>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</si>
  <si>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</si>
  <si>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</si>
  <si>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</si>
  <si>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</si>
  <si>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</si>
  <si>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</si>
  <si>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</si>
  <si>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</si>
  <si>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</si>
  <si>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</si>
  <si>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</si>
  <si>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</si>
  <si>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</si>
  <si>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</si>
  <si>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</si>
  <si>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</si>
  <si>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</si>
  <si>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</si>
  <si>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</si>
  <si>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</si>
  <si>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</si>
  <si>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</si>
  <si>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</si>
  <si>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</si>
  <si>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</si>
  <si>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</si>
  <si>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</si>
  <si>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</si>
  <si>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</si>
  <si>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</si>
  <si>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</si>
  <si>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</si>
  <si>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</si>
  <si>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</si>
  <si>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</si>
  <si>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</si>
  <si>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</si>
  <si>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</si>
  <si>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</si>
  <si>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</si>
  <si>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</si>
  <si>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</si>
  <si>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</si>
  <si>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</si>
  <si>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</si>
  <si>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</si>
  <si>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</si>
  <si>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</si>
  <si>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</si>
  <si>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</si>
  <si>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</si>
  <si>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</si>
  <si>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</si>
  <si>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</si>
  <si>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</si>
  <si>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</si>
  <si>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</si>
  <si>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</si>
  <si>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</si>
  <si>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</si>
  <si>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</si>
  <si>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</si>
  <si>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</si>
  <si>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</si>
  <si>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</si>
  <si>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</si>
  <si>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</si>
  <si>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</si>
  <si>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</si>
  <si>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</si>
  <si>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</si>
  <si>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</si>
  <si>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</si>
  <si>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</si>
  <si>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</si>
  <si>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</si>
  <si>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</si>
  <si>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</si>
  <si>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</si>
  <si>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</si>
  <si>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</si>
  <si>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</si>
  <si>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</si>
  <si>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</si>
  <si>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</si>
  <si>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</si>
  <si>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</si>
  <si>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</si>
  <si>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</si>
  <si>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</si>
  <si>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</si>
  <si>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</si>
  <si>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</si>
  <si>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</si>
  <si>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</si>
  <si>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</si>
  <si>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</si>
  <si>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</si>
  <si>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</si>
  <si>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</si>
  <si>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</si>
  <si>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</si>
  <si>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</si>
  <si>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</si>
  <si>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</si>
  <si>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</si>
  <si>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</si>
  <si>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</si>
  <si>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</si>
  <si>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</si>
  <si>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</si>
  <si>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</si>
  <si>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</si>
  <si>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</si>
  <si>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</si>
  <si>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</si>
  <si>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</si>
  <si>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</si>
  <si>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</si>
  <si>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</si>
  <si>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</si>
  <si>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</si>
  <si>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</si>
  <si>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</si>
  <si>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</si>
  <si>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</si>
  <si>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</si>
  <si>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</si>
  <si>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</si>
  <si>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</si>
  <si>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</si>
  <si>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</si>
  <si>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</si>
  <si>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</si>
  <si>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</si>
  <si>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</si>
  <si>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</si>
  <si>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</si>
  <si>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</si>
  <si>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</si>
  <si>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</si>
  <si>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</si>
  <si>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</si>
  <si>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</si>
  <si>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</si>
  <si>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</si>
  <si>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</si>
  <si>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</si>
  <si>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</si>
  <si>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</si>
  <si>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</si>
  <si>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</si>
  <si>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</si>
  <si>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</si>
  <si>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</si>
  <si>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</si>
  <si>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</si>
  <si>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</si>
  <si>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</si>
  <si>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</si>
  <si>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</si>
  <si>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</si>
  <si>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</si>
  <si>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</si>
  <si>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</si>
  <si>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</si>
  <si>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</si>
  <si>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</si>
  <si>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</si>
  <si>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</si>
  <si>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</si>
  <si>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</si>
  <si>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</si>
  <si>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</si>
  <si>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</si>
  <si>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</si>
  <si>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</si>
  <si>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</si>
  <si>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</si>
  <si>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</si>
  <si>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</si>
  <si>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</si>
  <si>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</si>
  <si>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</si>
  <si>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</si>
  <si>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</si>
  <si>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</si>
  <si>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</si>
  <si>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</si>
  <si>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</si>
  <si>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</si>
  <si>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</si>
  <si>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</si>
  <si>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</si>
  <si>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</si>
  <si>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</si>
  <si>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</si>
  <si>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</si>
  <si>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</si>
  <si>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</si>
  <si>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</si>
  <si>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</si>
  <si>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</si>
  <si>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</si>
  <si>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</si>
  <si>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</si>
  <si>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</si>
  <si>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</si>
  <si>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</si>
  <si>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</si>
  <si>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</si>
  <si>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</si>
  <si>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</si>
  <si>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</si>
  <si>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</si>
  <si>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</si>
  <si>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</si>
  <si>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</si>
  <si>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</si>
  <si>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</si>
  <si>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</si>
  <si>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</si>
  <si>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</si>
  <si>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</si>
  <si>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</si>
  <si>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</si>
  <si>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</si>
  <si>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</si>
  <si>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</si>
  <si>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</si>
  <si>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</si>
  <si>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</si>
  <si>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</si>
  <si>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</si>
  <si>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</si>
  <si>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</si>
  <si>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</si>
  <si>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</si>
  <si>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</si>
  <si>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</si>
  <si>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</si>
  <si>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</si>
  <si>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</si>
  <si>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</si>
  <si>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</si>
  <si>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</si>
  <si>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</si>
  <si>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</si>
  <si>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</si>
  <si>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</si>
  <si>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</si>
  <si>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</si>
  <si>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</si>
  <si>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</si>
  <si>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</si>
  <si>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</si>
  <si>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</si>
  <si>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</si>
  <si>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</si>
  <si>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</si>
  <si>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</si>
  <si>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</si>
  <si>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</si>
  <si>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</si>
  <si>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</si>
  <si>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</si>
  <si>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</si>
  <si>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</si>
  <si>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</si>
  <si>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</si>
  <si>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</si>
  <si>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</si>
  <si>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</si>
  <si>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</si>
  <si>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</si>
  <si>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</si>
  <si>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</si>
  <si>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</si>
  <si>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</si>
  <si>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</si>
  <si>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</si>
  <si>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</si>
  <si>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</si>
  <si>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</si>
  <si>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</si>
  <si>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</si>
  <si>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</si>
  <si>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</si>
  <si>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</si>
  <si>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</si>
  <si>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</si>
  <si>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</si>
  <si>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</si>
  <si>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</si>
  <si>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</si>
  <si>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</si>
  <si>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</si>
  <si>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</si>
  <si>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</si>
  <si>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</si>
  <si>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</si>
  <si>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</si>
  <si>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</si>
  <si>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</si>
  <si>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</si>
  <si>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</si>
  <si>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</si>
  <si>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</si>
  <si>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</si>
  <si>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</si>
  <si>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</si>
  <si>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</si>
  <si>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</si>
  <si>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</si>
  <si>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</si>
  <si>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</si>
  <si>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</si>
  <si>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</si>
  <si>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</si>
  <si>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</si>
  <si>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</si>
  <si>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</si>
  <si>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</si>
  <si>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</si>
  <si>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</si>
  <si>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</si>
  <si>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</si>
  <si>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</si>
  <si>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</si>
  <si>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</si>
  <si>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</si>
  <si>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</si>
  <si>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</si>
  <si>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</si>
  <si>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</si>
  <si>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</si>
  <si>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</si>
  <si>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</si>
  <si>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</si>
  <si>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</si>
  <si>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</si>
  <si>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</si>
  <si>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</si>
  <si>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</si>
  <si>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</si>
  <si>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</si>
  <si>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</si>
  <si>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</si>
  <si>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</si>
  <si>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</si>
  <si>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</si>
  <si>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</si>
  <si>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</si>
  <si>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</si>
  <si>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</si>
  <si>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</si>
  <si>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</si>
  <si>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</si>
  <si>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</si>
  <si>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</si>
  <si>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</si>
  <si>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</si>
  <si>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</si>
  <si>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</si>
  <si>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</si>
  <si>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</si>
  <si>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</si>
  <si>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</si>
  <si>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</si>
  <si>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</si>
  <si>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</si>
  <si>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</si>
  <si>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</si>
  <si>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</si>
  <si>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</si>
  <si>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</si>
  <si>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</si>
  <si>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</si>
  <si>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</si>
  <si>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</si>
  <si>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</si>
  <si>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</si>
  <si>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</si>
  <si>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</si>
  <si>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</si>
  <si>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</si>
  <si>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</si>
  <si>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</si>
  <si>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</si>
  <si>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</si>
  <si>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</si>
  <si>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</si>
  <si>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</si>
  <si>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</si>
  <si>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</si>
  <si>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</si>
  <si>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</si>
  <si>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</si>
  <si>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</si>
  <si>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</si>
  <si>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</si>
  <si>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</si>
  <si>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</si>
  <si>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</si>
  <si>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</si>
  <si>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</si>
  <si>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</si>
  <si>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</si>
  <si>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</si>
  <si>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</si>
  <si>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</si>
  <si>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</si>
  <si>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</si>
  <si>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</si>
  <si>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</si>
  <si>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</si>
  <si>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</si>
  <si>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</si>
  <si>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</si>
  <si>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</si>
  <si>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</si>
  <si>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</si>
  <si>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</si>
  <si>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</si>
  <si>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</si>
  <si>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</si>
  <si>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</si>
  <si>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</si>
  <si>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</si>
  <si>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</si>
  <si>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</si>
  <si>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</si>
  <si>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</si>
  <si>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</si>
  <si>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</si>
  <si>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</si>
  <si>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</si>
  <si>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</si>
  <si>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</si>
  <si>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</si>
  <si>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</si>
  <si>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</si>
  <si>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</si>
  <si>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</si>
  <si>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</si>
  <si>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</si>
  <si>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</si>
  <si>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</si>
  <si>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</si>
  <si>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</si>
  <si>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</si>
  <si>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</si>
  <si>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</si>
  <si>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</si>
  <si>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</si>
  <si>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</si>
  <si>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</si>
  <si>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</si>
  <si>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</si>
  <si>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</si>
  <si>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</si>
  <si>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</si>
  <si>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</si>
  <si>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</si>
  <si>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</si>
  <si>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</si>
  <si>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</si>
  <si>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</si>
  <si>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</si>
  <si>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</si>
  <si>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</si>
  <si>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</si>
  <si>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</si>
  <si>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</si>
  <si>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</si>
  <si>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</si>
  <si>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</si>
  <si>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</si>
  <si>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</si>
  <si>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</si>
  <si>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</si>
  <si>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</si>
  <si>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</si>
  <si>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</si>
  <si>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</si>
  <si>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</si>
  <si>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</si>
  <si>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</si>
  <si>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</si>
  <si>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</si>
  <si>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</si>
  <si>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</si>
  <si>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</si>
  <si>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</si>
  <si>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</si>
  <si>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</si>
  <si>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</si>
  <si>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</si>
  <si>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</si>
  <si>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</si>
  <si>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</si>
  <si>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</si>
  <si>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</si>
  <si>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</si>
  <si>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</si>
  <si>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</si>
  <si>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</si>
  <si>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</si>
  <si>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</si>
  <si>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</si>
  <si>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</si>
  <si>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</si>
  <si>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</si>
  <si>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</si>
  <si>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</si>
  <si>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</si>
  <si>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</si>
  <si>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</si>
  <si>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</si>
  <si>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</si>
  <si>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</si>
  <si>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</si>
  <si>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</si>
  <si>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</si>
  <si>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</si>
  <si>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</si>
  <si>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</si>
  <si>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</si>
  <si>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</si>
  <si>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</si>
  <si>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</si>
  <si>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</si>
  <si>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</si>
  <si>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</si>
  <si>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</si>
  <si>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</si>
  <si>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</si>
  <si>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</si>
  <si>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</si>
  <si>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</si>
  <si>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</si>
  <si>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</si>
  <si>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</si>
  <si>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</si>
  <si>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</si>
  <si>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</si>
  <si>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</si>
  <si>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</si>
  <si>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</si>
  <si>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</si>
  <si>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</si>
  <si>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</si>
  <si>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</si>
  <si>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</si>
  <si>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</si>
  <si>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</si>
  <si>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</si>
  <si>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</si>
  <si>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</si>
  <si>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</si>
  <si>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</si>
  <si>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</si>
  <si>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</si>
  <si>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</si>
  <si>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</si>
  <si>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</si>
  <si>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</si>
  <si>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</si>
  <si>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</si>
  <si>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</si>
  <si>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</si>
  <si>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</si>
  <si>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</si>
  <si>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</si>
  <si>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</si>
  <si>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</si>
  <si>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</si>
  <si>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</si>
  <si>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</si>
  <si>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</si>
  <si>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</si>
  <si>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</si>
  <si>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</si>
  <si>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</si>
  <si>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</si>
  <si>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</si>
  <si>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</si>
  <si>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</si>
  <si>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</si>
  <si>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</si>
  <si>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</si>
  <si>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</si>
  <si>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</si>
  <si>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</si>
  <si>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</si>
  <si>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</si>
  <si>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</si>
  <si>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</si>
  <si>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</si>
  <si>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</si>
  <si>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</si>
  <si>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</si>
  <si>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</si>
  <si>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</si>
  <si>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</si>
  <si>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</si>
  <si>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</si>
  <si>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</si>
  <si>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</si>
  <si>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</si>
  <si>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</si>
  <si>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</si>
  <si>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</si>
  <si>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</si>
  <si>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</si>
  <si>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</si>
  <si>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</si>
  <si>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</si>
  <si>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</si>
  <si>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</si>
  <si>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</si>
  <si>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</si>
  <si>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</si>
  <si>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</si>
  <si>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</si>
  <si>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</si>
  <si>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</si>
  <si>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</si>
  <si>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</si>
  <si>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</si>
  <si>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</si>
  <si>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</si>
  <si>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</si>
  <si>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</si>
  <si>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</si>
  <si>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</si>
  <si>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</si>
  <si>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</si>
  <si>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</si>
  <si>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</si>
  <si>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</si>
  <si>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</si>
  <si>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</si>
  <si>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</si>
  <si>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</si>
  <si>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</si>
  <si>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</si>
  <si>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</si>
  <si>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</si>
  <si>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</si>
  <si>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</si>
  <si>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</si>
  <si>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</si>
  <si>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</si>
  <si>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</si>
  <si>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</si>
  <si>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</si>
  <si>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</si>
  <si>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</si>
  <si>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</si>
  <si>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</si>
  <si>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</si>
  <si>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</si>
  <si>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</si>
  <si>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</si>
  <si>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</si>
  <si>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</si>
  <si>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</si>
  <si>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</si>
  <si>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</si>
  <si>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</si>
  <si>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</si>
  <si>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</si>
  <si>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</si>
  <si>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</si>
  <si>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</si>
  <si>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</si>
  <si>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</si>
  <si>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</si>
  <si>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</si>
  <si>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</si>
  <si>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</si>
  <si>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</si>
  <si>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</si>
  <si>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</si>
  <si>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</si>
  <si>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</si>
  <si>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</si>
  <si>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</si>
  <si>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</si>
  <si>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</si>
  <si>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</si>
  <si>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</si>
  <si>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</si>
  <si>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</si>
  <si>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</si>
  <si>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</si>
  <si>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</si>
  <si>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</si>
  <si>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</si>
  <si>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</si>
  <si>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</si>
  <si>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</si>
  <si>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</si>
  <si>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</si>
  <si>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</si>
  <si>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</si>
  <si>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</si>
  <si>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</si>
  <si>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</si>
  <si>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</si>
  <si>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</si>
  <si>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</si>
  <si>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</si>
  <si>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</si>
  <si>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</si>
  <si>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</si>
  <si>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</si>
  <si>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</si>
  <si>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</si>
  <si>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</si>
  <si>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</si>
  <si>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</si>
  <si>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</si>
  <si>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</si>
  <si>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</si>
  <si>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</si>
  <si>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</si>
  <si>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</si>
  <si>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</si>
  <si>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</si>
  <si>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</si>
  <si>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</si>
  <si>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</si>
  <si>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</si>
  <si>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</si>
  <si>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</si>
  <si>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</si>
  <si>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</si>
  <si>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</si>
  <si>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</si>
  <si>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</si>
  <si>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</si>
  <si>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</si>
  <si>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</si>
  <si>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</si>
  <si>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</si>
  <si>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</si>
  <si>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</si>
  <si>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</si>
  <si>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</si>
  <si>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</si>
  <si>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</si>
  <si>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</si>
  <si>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</si>
  <si>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</si>
  <si>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</si>
  <si>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</si>
  <si>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</si>
  <si>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</si>
  <si>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</si>
  <si>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</si>
  <si>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</si>
  <si>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</si>
  <si>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</si>
  <si>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</si>
  <si>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</si>
  <si>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</si>
  <si>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</si>
  <si>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</si>
  <si>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</si>
  <si>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</si>
  <si>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</si>
  <si>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</si>
  <si>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</si>
  <si>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</si>
  <si>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</si>
  <si>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</si>
  <si>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</si>
  <si>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</si>
  <si>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</si>
  <si>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</si>
  <si>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</si>
  <si>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</si>
  <si>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</si>
  <si>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</si>
  <si>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</si>
  <si>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</si>
  <si>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</si>
  <si>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</si>
  <si>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</si>
  <si>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</si>
  <si>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</si>
  <si>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</si>
  <si>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</si>
  <si>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</si>
  <si>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</si>
  <si>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</si>
  <si>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</si>
  <si>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</si>
  <si>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</si>
  <si>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</si>
  <si>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</si>
  <si>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</si>
  <si>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</si>
  <si>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</si>
  <si>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</si>
  <si>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</si>
  <si>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</si>
  <si>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</si>
  <si>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</si>
  <si>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</si>
  <si>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</si>
  <si>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</si>
  <si>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</si>
  <si>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</si>
  <si>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</si>
  <si>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</si>
  <si>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</si>
  <si>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</si>
  <si>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</si>
  <si>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</si>
  <si>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</si>
  <si>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</si>
  <si>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</si>
  <si>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</si>
  <si>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</si>
  <si>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</si>
  <si>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</si>
  <si>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</si>
  <si>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</si>
  <si>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</si>
  <si>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</si>
  <si>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</si>
  <si>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</si>
  <si>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</si>
  <si>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</si>
  <si>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</si>
  <si>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</si>
  <si>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</si>
  <si>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</si>
  <si>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</si>
  <si>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</si>
  <si>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</si>
  <si>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</si>
  <si>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</si>
  <si>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</si>
  <si>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</si>
  <si>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</si>
  <si>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</si>
  <si>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</si>
  <si>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</si>
  <si>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</si>
  <si>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</si>
  <si>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</si>
  <si>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</si>
  <si>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</si>
  <si>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</si>
  <si>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</si>
  <si>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</si>
  <si>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</si>
  <si>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</si>
  <si>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</si>
  <si>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</si>
  <si>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</si>
  <si>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</si>
  <si>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</si>
  <si>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</si>
  <si>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</si>
  <si>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</si>
  <si>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</si>
  <si>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</si>
  <si>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</si>
  <si>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</si>
  <si>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</si>
  <si>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</si>
  <si>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</si>
  <si>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</si>
  <si>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</si>
  <si>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</si>
  <si>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</si>
  <si>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</si>
  <si>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</si>
  <si>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</si>
  <si>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</si>
  <si>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</si>
  <si>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</si>
  <si>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</si>
  <si>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</si>
  <si>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</si>
  <si>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</si>
  <si>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</si>
  <si>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</si>
  <si>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</si>
  <si>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</si>
  <si>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</si>
  <si>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</si>
  <si>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</si>
  <si>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</si>
  <si>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</si>
  <si>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</si>
  <si>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</si>
  <si>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</si>
  <si>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</si>
  <si>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</si>
  <si>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</si>
  <si>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</si>
  <si>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</si>
  <si>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</si>
  <si>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</si>
  <si>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</si>
  <si>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</si>
  <si>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</si>
  <si>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</si>
  <si>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</si>
  <si>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</si>
  <si>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</si>
  <si>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</si>
  <si>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</si>
  <si>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</si>
  <si>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</si>
  <si>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</si>
  <si>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</si>
  <si>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</si>
  <si>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</si>
  <si>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</si>
  <si>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</si>
  <si>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</si>
  <si>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</si>
  <si>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</si>
  <si>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</si>
  <si>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</si>
  <si>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</si>
  <si>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</si>
  <si>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</si>
  <si>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</si>
  <si>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</si>
  <si>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</si>
  <si>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</si>
  <si>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</si>
  <si>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</si>
  <si>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</si>
  <si>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</si>
  <si>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</si>
  <si>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</si>
  <si>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</si>
  <si>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</si>
  <si>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</si>
  <si>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</si>
  <si>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</si>
  <si>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</si>
  <si>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</si>
  <si>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</si>
  <si>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</si>
  <si>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</si>
  <si>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</si>
  <si>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</si>
  <si>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</si>
  <si>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</si>
  <si>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</si>
  <si>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</si>
  <si>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</si>
  <si>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</si>
  <si>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</si>
  <si>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</si>
  <si>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</si>
  <si>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</si>
  <si>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</si>
  <si>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</si>
  <si>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</si>
  <si>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</si>
  <si>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</si>
  <si>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</si>
  <si>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</si>
  <si>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</si>
  <si>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</si>
  <si>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</si>
  <si>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</si>
  <si>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</si>
  <si>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</si>
  <si>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</si>
  <si>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</si>
  <si>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</si>
  <si>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</si>
  <si>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</si>
  <si>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</si>
  <si>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</si>
  <si>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</si>
  <si>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</si>
  <si>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</si>
  <si>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</si>
  <si>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</si>
  <si>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</si>
  <si>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</si>
  <si>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</si>
  <si>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</si>
  <si>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</si>
  <si>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</si>
  <si>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</si>
  <si>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</si>
  <si>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</si>
  <si>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</si>
  <si>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</si>
  <si>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</si>
  <si>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</si>
  <si>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</si>
  <si>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</si>
  <si>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</si>
  <si>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</si>
  <si>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</si>
  <si>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</si>
  <si>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</si>
  <si>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</si>
  <si>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</si>
  <si>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</si>
  <si>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</si>
  <si>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</si>
  <si>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</si>
  <si>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</si>
  <si>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</si>
  <si>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</si>
  <si>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</si>
  <si>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</si>
  <si>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</si>
  <si>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</si>
  <si>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</si>
  <si>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</si>
  <si>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</si>
  <si>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</si>
  <si>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</si>
  <si>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</si>
  <si>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</si>
  <si>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</si>
  <si>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</si>
  <si>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</si>
  <si>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</si>
  <si>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</si>
  <si>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</si>
  <si>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</si>
  <si>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</si>
  <si>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</si>
  <si>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</si>
  <si>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</si>
  <si>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</si>
  <si>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</si>
  <si>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</si>
  <si>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</si>
  <si>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</si>
  <si>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</si>
  <si>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</si>
  <si>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</si>
  <si>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</si>
  <si>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</si>
  <si>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</si>
  <si>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</si>
  <si>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</si>
  <si>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</si>
  <si>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</si>
  <si>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</si>
  <si>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</si>
  <si>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</si>
  <si>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</si>
  <si>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</si>
  <si>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</si>
  <si>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</si>
  <si>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</si>
  <si>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</si>
  <si>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</si>
  <si>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</si>
  <si>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</si>
  <si>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</si>
  <si>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</si>
  <si>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</si>
  <si>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</si>
  <si>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</si>
  <si>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</si>
  <si>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</si>
  <si>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</si>
  <si>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</si>
  <si>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</si>
  <si>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</si>
  <si>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</si>
  <si>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</si>
  <si>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</si>
  <si>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</si>
  <si>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</si>
  <si>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</si>
  <si>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</si>
  <si>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</si>
  <si>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</si>
  <si>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</si>
  <si>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</si>
  <si>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</si>
  <si>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</si>
  <si>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</si>
  <si>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</si>
  <si>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</si>
  <si>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</si>
  <si>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</si>
  <si>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</si>
  <si>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</si>
  <si>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</si>
  <si>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</si>
  <si>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</si>
  <si>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</si>
  <si>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</si>
  <si>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</si>
  <si>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</si>
  <si>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</si>
  <si>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</si>
  <si>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</si>
  <si>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</si>
  <si>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</si>
  <si>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</si>
  <si>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</si>
  <si>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</si>
  <si>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</si>
  <si>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</si>
  <si>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</si>
  <si>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</si>
  <si>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</si>
  <si>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</si>
  <si>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</si>
  <si>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</si>
  <si>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</si>
  <si>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</si>
  <si>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</si>
  <si>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</si>
  <si>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</si>
  <si>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</si>
  <si>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</si>
  <si>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</si>
  <si>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</si>
  <si>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</si>
  <si>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</si>
  <si>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</si>
  <si>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</si>
  <si>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</si>
  <si>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</si>
  <si>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</si>
  <si>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</si>
  <si>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</si>
  <si>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</si>
  <si>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</si>
  <si>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</si>
  <si>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</si>
  <si>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</si>
  <si>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</si>
  <si>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</si>
  <si>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</si>
  <si>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</si>
  <si>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</si>
  <si>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</si>
  <si>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</si>
  <si>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</si>
  <si>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</si>
  <si>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</si>
  <si>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</si>
  <si>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</si>
  <si>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</si>
  <si>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</si>
  <si>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</si>
  <si>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</si>
  <si>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</si>
  <si>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</si>
  <si>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</si>
  <si>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</si>
  <si>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</si>
  <si>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</si>
  <si>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</si>
  <si>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</si>
  <si>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</si>
  <si>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</si>
  <si>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</si>
  <si>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</si>
  <si>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</si>
  <si>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</si>
  <si>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</si>
  <si>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</si>
  <si>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</si>
  <si>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</si>
  <si>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</si>
  <si>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</si>
  <si>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</si>
  <si>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</si>
  <si>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</si>
  <si>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</si>
  <si>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</si>
  <si>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</si>
  <si>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</si>
  <si>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</si>
  <si>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</si>
  <si>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</si>
  <si>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</si>
  <si>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</si>
  <si>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</si>
  <si>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</si>
  <si>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</si>
  <si>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</si>
  <si>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</si>
  <si>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</si>
  <si>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</si>
  <si>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</si>
  <si>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</si>
  <si>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</si>
  <si>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</si>
  <si>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</si>
  <si>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</si>
  <si>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</si>
  <si>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</si>
  <si>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</si>
  <si>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</si>
  <si>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</si>
  <si>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</si>
  <si>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</si>
  <si>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</si>
  <si>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</si>
  <si>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</si>
  <si>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</si>
  <si>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</si>
  <si>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</si>
  <si>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</si>
  <si>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</si>
  <si>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</si>
  <si>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</si>
  <si>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</si>
  <si>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</si>
  <si>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</si>
  <si>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</si>
  <si>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</si>
  <si>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</si>
  <si>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</si>
  <si>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</si>
  <si>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</si>
  <si>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</si>
  <si>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</si>
  <si>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</si>
  <si>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</si>
  <si>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</si>
  <si>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</si>
  <si>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</si>
  <si>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</si>
  <si>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</si>
  <si>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</si>
  <si>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</si>
  <si>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</si>
  <si>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</si>
  <si>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</si>
  <si>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</si>
  <si>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</si>
  <si>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</si>
  <si>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</si>
  <si>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</si>
  <si>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</si>
  <si>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</si>
  <si>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</si>
  <si>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</si>
  <si>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</si>
  <si>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</si>
  <si>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</si>
  <si>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</si>
  <si>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</si>
  <si>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</si>
  <si>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</si>
  <si>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</si>
  <si>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</si>
  <si>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</si>
  <si>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</si>
  <si>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</si>
  <si>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</si>
  <si>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</si>
  <si>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</si>
  <si>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</si>
  <si>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</si>
  <si>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</si>
  <si>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</si>
  <si>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</si>
  <si>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</si>
  <si>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</si>
  <si>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</si>
  <si>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</si>
  <si>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</si>
  <si>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</si>
  <si>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</si>
  <si>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</si>
  <si>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</si>
  <si>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</si>
  <si>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</si>
  <si>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</si>
  <si>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</si>
  <si>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</si>
  <si>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</si>
  <si>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</si>
  <si>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</si>
  <si>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</si>
  <si>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</si>
  <si>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</si>
  <si>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</si>
  <si>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</si>
  <si>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</si>
  <si>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</si>
  <si>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</si>
  <si>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</si>
  <si>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</si>
  <si>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</si>
  <si>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</si>
  <si>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</si>
  <si>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</si>
  <si>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</si>
  <si>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</si>
  <si>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</si>
  <si>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</si>
  <si>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</si>
  <si>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</si>
  <si>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</si>
  <si>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</si>
  <si>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</si>
  <si>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</si>
  <si>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</si>
  <si>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</si>
  <si>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</si>
  <si>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</si>
  <si>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</si>
  <si>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</si>
  <si>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</si>
  <si>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</si>
  <si>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</si>
  <si>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</si>
  <si>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</si>
  <si>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</si>
  <si>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</si>
  <si>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</si>
  <si>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</si>
  <si>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</si>
  <si>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</si>
  <si>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</si>
  <si>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</si>
  <si>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</si>
  <si>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</si>
  <si>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</si>
  <si>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</si>
  <si>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</si>
  <si>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</si>
  <si>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</si>
  <si>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</si>
  <si>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</si>
  <si>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</si>
  <si>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</si>
  <si>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</si>
  <si>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</si>
  <si>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</si>
  <si>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</si>
  <si>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</si>
  <si>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</si>
  <si>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</si>
  <si>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</si>
  <si>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</si>
  <si>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</si>
  <si>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</si>
  <si>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</si>
  <si>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</si>
  <si>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</si>
  <si>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</si>
  <si>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</si>
  <si>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</si>
  <si>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</si>
  <si>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</si>
  <si>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</si>
  <si>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</si>
  <si>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</si>
  <si>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</si>
  <si>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</si>
  <si>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</si>
  <si>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</si>
  <si>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</si>
  <si>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</si>
  <si>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</si>
  <si>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</si>
  <si>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</si>
  <si>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</si>
  <si>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</si>
  <si>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</si>
  <si>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</si>
  <si>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</si>
  <si>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</si>
  <si>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</si>
  <si>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</si>
  <si>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</si>
  <si>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</si>
  <si>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</si>
  <si>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</si>
  <si>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</si>
  <si>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</si>
  <si>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</si>
  <si>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</si>
  <si>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</si>
  <si>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</si>
  <si>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</si>
  <si>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</si>
  <si>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</si>
  <si>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</si>
  <si>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</si>
  <si>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</si>
  <si>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</si>
  <si>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</si>
  <si>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</si>
  <si>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</si>
  <si>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</si>
  <si>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</si>
  <si>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</si>
  <si>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</si>
  <si>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</si>
  <si>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</si>
  <si>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</si>
  <si>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</si>
  <si>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</si>
  <si>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</si>
  <si>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</si>
  <si>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</si>
  <si>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</si>
  <si>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</si>
  <si>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</si>
  <si>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</si>
  <si>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</si>
  <si>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</si>
  <si>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</si>
  <si>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</si>
  <si>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</si>
  <si>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</si>
  <si>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</si>
  <si>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</si>
  <si>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</si>
  <si>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</si>
  <si>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</si>
  <si>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</si>
  <si>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</si>
  <si>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</si>
  <si>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</si>
  <si>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</si>
  <si>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</si>
  <si>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</si>
  <si>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</si>
  <si>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</si>
  <si>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</si>
  <si>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</si>
  <si>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</si>
  <si>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</si>
  <si>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</si>
  <si>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</si>
  <si>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</si>
  <si>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</si>
  <si>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</si>
  <si>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</si>
  <si>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</si>
  <si>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</si>
  <si>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</si>
  <si>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</si>
  <si>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</si>
  <si>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</si>
  <si>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</si>
  <si>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</si>
  <si>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</si>
  <si>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</si>
  <si>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</si>
  <si>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</si>
  <si>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</si>
  <si>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</si>
  <si>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</si>
  <si>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</si>
  <si>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</si>
  <si>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</si>
  <si>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</si>
  <si>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</si>
  <si>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</si>
  <si>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</si>
  <si>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</si>
  <si>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</si>
  <si>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</si>
  <si>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</si>
  <si>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</si>
  <si>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</si>
  <si>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</si>
  <si>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</si>
  <si>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</si>
  <si>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</si>
  <si>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</si>
  <si>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</si>
  <si>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</si>
  <si>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</si>
  <si>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</si>
  <si>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</si>
  <si>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</si>
  <si>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</si>
  <si>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</si>
  <si>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</si>
  <si>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</si>
  <si>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</si>
  <si>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</si>
  <si>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</si>
  <si>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</si>
  <si>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</si>
  <si>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</si>
  <si>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</si>
  <si>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</si>
  <si>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</si>
  <si>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</si>
  <si>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</si>
  <si>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</si>
  <si>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</si>
  <si>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</si>
  <si>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</si>
  <si>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</si>
  <si>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</si>
  <si>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</si>
  <si>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</si>
  <si>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</si>
  <si>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</si>
  <si>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</si>
  <si>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</si>
  <si>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</si>
  <si>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</si>
  <si>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</si>
  <si>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</si>
  <si>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</si>
  <si>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</si>
  <si>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</si>
  <si>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</si>
  <si>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</si>
  <si>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</si>
  <si>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</si>
  <si>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</si>
  <si>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</si>
  <si>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</si>
  <si>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</si>
  <si>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</si>
  <si>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</si>
  <si>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</si>
  <si>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</si>
  <si>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</si>
  <si>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</si>
  <si>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</si>
  <si>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</si>
  <si>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</si>
  <si>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</si>
  <si>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</si>
  <si>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</si>
  <si>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</si>
  <si>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</si>
  <si>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</si>
  <si>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</si>
  <si>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</si>
  <si>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</si>
  <si>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</si>
  <si>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</si>
  <si>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</si>
  <si>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</si>
  <si>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</si>
  <si>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</si>
  <si>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</si>
  <si>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</si>
  <si>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</si>
  <si>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</si>
  <si>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</si>
  <si>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</si>
  <si>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</si>
  <si>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</si>
  <si>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</si>
  <si>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</si>
  <si>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</si>
  <si>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</si>
  <si>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</si>
  <si>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</si>
  <si>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</si>
  <si>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</si>
  <si>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</si>
  <si>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</si>
  <si>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</si>
  <si>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</si>
  <si>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</si>
  <si>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</si>
  <si>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</si>
  <si>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</si>
  <si>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</si>
  <si>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</si>
  <si>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</si>
  <si>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</si>
  <si>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</si>
  <si>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</si>
  <si>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</si>
  <si>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</si>
  <si>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</si>
  <si>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</si>
  <si>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</si>
  <si>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</si>
  <si>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</si>
  <si>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</si>
  <si>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</si>
  <si>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</si>
  <si>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</si>
  <si>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</si>
  <si>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</si>
  <si>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</si>
  <si>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</si>
  <si>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</si>
  <si>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</si>
  <si>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</si>
  <si>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</si>
  <si>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</si>
  <si>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</si>
  <si>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</si>
  <si>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</si>
  <si>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</si>
  <si>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</si>
  <si>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</si>
  <si>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</si>
  <si>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</si>
  <si>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</si>
  <si>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</si>
  <si>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</si>
  <si>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</si>
  <si>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</si>
  <si>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</si>
  <si>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</si>
  <si>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</si>
  <si>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</si>
  <si>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</si>
  <si>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</si>
  <si>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</si>
  <si>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</si>
  <si>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</si>
  <si>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</si>
  <si>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</si>
  <si>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</si>
  <si>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</si>
  <si>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</si>
  <si>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</si>
  <si>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</si>
  <si>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</si>
  <si>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</si>
  <si>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</si>
  <si>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</si>
  <si>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</si>
  <si>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</si>
  <si>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</si>
  <si>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</si>
  <si>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</si>
  <si>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</si>
  <si>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</si>
  <si>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</si>
  <si>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</si>
  <si>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</si>
  <si>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</si>
  <si>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</si>
  <si>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</si>
  <si>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</si>
  <si>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</si>
  <si>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</si>
  <si>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</si>
  <si>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</si>
  <si>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</si>
  <si>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</si>
  <si>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</si>
  <si>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</si>
  <si>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</si>
  <si>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</si>
  <si>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</si>
  <si>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</si>
  <si>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</si>
  <si>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</si>
  <si>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</si>
  <si>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</si>
  <si>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</si>
  <si>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</si>
  <si>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</si>
  <si>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</si>
  <si>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</si>
  <si>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</si>
  <si>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</si>
  <si>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</si>
  <si>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</si>
  <si>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</si>
  <si>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</si>
  <si>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</si>
  <si>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</si>
  <si>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</si>
  <si>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</si>
  <si>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</si>
  <si>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</si>
  <si>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</si>
  <si>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</si>
  <si>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</si>
  <si>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</si>
  <si>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</si>
  <si>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</si>
  <si>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</si>
  <si>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</si>
  <si>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</si>
  <si>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</si>
  <si>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</si>
  <si>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</si>
  <si>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</si>
  <si>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</si>
  <si>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</si>
  <si>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</si>
  <si>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</si>
  <si>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</si>
  <si>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</si>
  <si>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</si>
  <si>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</si>
  <si>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</si>
  <si>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</si>
  <si>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</si>
  <si>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</si>
  <si>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</si>
  <si>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</si>
  <si>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</si>
  <si>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</si>
  <si>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</si>
  <si>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</si>
  <si>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</si>
  <si>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</si>
  <si>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</si>
  <si>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</si>
  <si>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</si>
  <si>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</si>
  <si>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</si>
  <si>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</si>
  <si>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</si>
  <si>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</si>
  <si>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</si>
  <si>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</si>
  <si>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</si>
  <si>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</si>
  <si>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</si>
  <si>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</si>
  <si>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</si>
  <si>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</si>
  <si>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</si>
  <si>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</si>
  <si>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</si>
  <si>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</si>
  <si>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</si>
  <si>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</si>
  <si>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</si>
  <si>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</si>
  <si>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</si>
  <si>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</si>
  <si>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</si>
  <si>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</si>
  <si>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</si>
  <si>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</si>
  <si>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</si>
  <si>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</si>
  <si>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</si>
  <si>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</si>
  <si>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</si>
  <si>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</si>
  <si>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</si>
  <si>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</si>
  <si>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</si>
  <si>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</si>
  <si>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</si>
  <si>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</si>
  <si>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</si>
  <si>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</si>
  <si>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</si>
  <si>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</si>
  <si>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</si>
  <si>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</si>
  <si>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</si>
  <si>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</si>
  <si>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</si>
  <si>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</si>
  <si>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</si>
  <si>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</si>
  <si>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</si>
  <si>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</si>
  <si>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</si>
  <si>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</si>
  <si>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</si>
  <si>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</si>
  <si>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</si>
  <si>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</si>
  <si>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</si>
  <si>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</si>
  <si>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</si>
  <si>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</si>
  <si>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</si>
  <si>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</si>
  <si>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</si>
  <si>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</si>
  <si>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</si>
  <si>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</si>
  <si>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</si>
  <si>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</si>
  <si>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</si>
  <si>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</si>
  <si>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</si>
  <si>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</si>
  <si>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</si>
  <si>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</si>
  <si>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</si>
  <si>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</si>
  <si>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</si>
  <si>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</si>
  <si>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</si>
  <si>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</si>
  <si>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</si>
  <si>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</si>
  <si>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</si>
  <si>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</si>
  <si>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</si>
  <si>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</si>
  <si>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</si>
  <si>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</si>
  <si>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</si>
  <si>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</si>
  <si>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</si>
  <si>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</si>
  <si>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</si>
  <si>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</si>
  <si>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</si>
  <si>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</si>
  <si>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</si>
  <si>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</si>
  <si>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</si>
  <si>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</si>
  <si>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</si>
  <si>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</si>
  <si>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</si>
  <si>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</si>
  <si>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</si>
  <si>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</si>
  <si>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</si>
  <si>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</si>
  <si>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</si>
  <si>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</si>
  <si>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</si>
  <si>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</si>
  <si>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</si>
  <si>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</si>
  <si>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</si>
  <si>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</si>
  <si>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</si>
  <si>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</si>
  <si>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</si>
  <si>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</si>
  <si>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</si>
  <si>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</si>
  <si>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</si>
  <si>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</si>
  <si>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</si>
  <si>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</si>
  <si>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</si>
  <si>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</si>
  <si>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</si>
  <si>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</si>
  <si>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</si>
  <si>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</si>
  <si>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</si>
  <si>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</si>
  <si>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</si>
  <si>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</si>
  <si>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</si>
  <si>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</si>
  <si>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</si>
  <si>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</si>
  <si>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</si>
  <si>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</si>
  <si>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</si>
  <si>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</si>
  <si>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</si>
  <si>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</si>
  <si>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</si>
  <si>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</si>
  <si>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</si>
  <si>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</si>
  <si>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</si>
  <si>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</si>
  <si>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</si>
  <si>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</si>
  <si>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</si>
  <si>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</si>
  <si>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</si>
  <si>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</si>
  <si>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</si>
  <si>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</si>
  <si>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</si>
  <si>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</si>
  <si>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</si>
  <si>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</si>
  <si>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</si>
  <si>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</si>
  <si>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</si>
  <si>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</si>
  <si>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</si>
  <si>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</si>
  <si>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</si>
  <si>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</si>
  <si>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</si>
  <si>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</si>
  <si>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</si>
  <si>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</si>
  <si>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</si>
  <si>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</si>
  <si>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</si>
  <si>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</si>
  <si>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</si>
  <si>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</si>
  <si>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</si>
  <si>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</si>
  <si>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</si>
  <si>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</si>
  <si>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</si>
  <si>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</si>
  <si>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</si>
  <si>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</si>
  <si>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</si>
  <si>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</si>
  <si>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</si>
  <si>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</si>
  <si>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</si>
  <si>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</si>
  <si>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</si>
  <si>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</si>
  <si>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</si>
  <si>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</si>
  <si>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</si>
  <si>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</si>
  <si>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</si>
  <si>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</si>
  <si>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</si>
  <si>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</si>
  <si>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</si>
  <si>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</si>
  <si>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</si>
  <si>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</si>
  <si>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</si>
  <si>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</si>
  <si>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</si>
  <si>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</si>
  <si>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</si>
  <si>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</si>
  <si>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</si>
  <si>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</si>
  <si>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</si>
  <si>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</si>
  <si>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</si>
  <si>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</si>
  <si>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</si>
  <si>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</si>
  <si>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</si>
  <si>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</si>
  <si>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</si>
  <si>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</si>
  <si>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</si>
  <si>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</si>
  <si>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</si>
  <si>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</si>
  <si>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</si>
  <si>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</si>
  <si>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</si>
  <si>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</si>
  <si>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</si>
  <si>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</si>
  <si>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</si>
  <si>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</si>
  <si>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</si>
  <si>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</si>
  <si>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</si>
  <si>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</si>
  <si>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</si>
  <si>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</si>
  <si>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</si>
  <si>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</si>
  <si>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</si>
  <si>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</si>
  <si>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</si>
  <si>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</si>
  <si>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</si>
  <si>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</si>
  <si>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</si>
  <si>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</si>
  <si>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</si>
  <si>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</si>
  <si>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</si>
  <si>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</si>
  <si>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</si>
  <si>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</si>
  <si>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</si>
  <si>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</si>
  <si>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</si>
  <si>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</si>
  <si>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</si>
  <si>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</si>
  <si>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</si>
  <si>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</si>
  <si>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</si>
  <si>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</si>
  <si>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</si>
  <si>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</si>
  <si>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</si>
  <si>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</si>
  <si>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</si>
  <si>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</si>
  <si>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</si>
  <si>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</si>
  <si>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</si>
  <si>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</si>
  <si>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</si>
  <si>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</si>
  <si>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</si>
  <si>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</si>
  <si>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</si>
  <si>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</si>
  <si>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</si>
  <si>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</si>
  <si>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</si>
  <si>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</si>
  <si>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</si>
  <si>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</si>
  <si>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</si>
  <si>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</si>
  <si>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</si>
  <si>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</si>
  <si>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</si>
  <si>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</si>
  <si>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</si>
  <si>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</si>
  <si>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</si>
  <si>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</si>
  <si>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</si>
  <si>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</si>
  <si>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</si>
  <si>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</si>
  <si>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</si>
  <si>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</si>
  <si>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</si>
  <si>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</si>
  <si>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</si>
  <si>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</si>
  <si>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</si>
  <si>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</si>
  <si>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</si>
  <si>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</si>
  <si>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</si>
  <si>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</si>
  <si>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</si>
  <si>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</si>
  <si>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</si>
  <si>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</si>
  <si>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</si>
  <si>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</si>
  <si>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</si>
  <si>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</si>
  <si>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</si>
  <si>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</si>
  <si>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</si>
  <si>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</si>
  <si>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</si>
  <si>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</si>
  <si>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</si>
  <si>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</si>
  <si>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</si>
  <si>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</si>
  <si>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</si>
  <si>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</si>
  <si>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</si>
  <si>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</si>
  <si>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</si>
  <si>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</si>
  <si>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</si>
  <si>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</si>
  <si>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</si>
  <si>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</si>
  <si>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</si>
  <si>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</si>
  <si>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</si>
  <si>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</si>
  <si>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</si>
  <si>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</si>
  <si>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</si>
  <si>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</si>
  <si>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</si>
  <si>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</si>
  <si>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</si>
  <si>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</si>
  <si>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</si>
  <si>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</si>
  <si>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</si>
  <si>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</si>
  <si>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</si>
  <si>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</si>
  <si>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</si>
  <si>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</si>
  <si>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</si>
  <si>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</si>
  <si>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</si>
  <si>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</si>
  <si>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</si>
  <si>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</si>
  <si>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</si>
  <si>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</si>
  <si>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</si>
  <si>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</si>
  <si>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</si>
  <si>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</si>
  <si>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</si>
  <si>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</si>
  <si>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</si>
  <si>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</si>
  <si>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</si>
  <si>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</si>
  <si>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</si>
  <si>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</si>
  <si>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</si>
  <si>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</si>
  <si>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</si>
  <si>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</si>
  <si>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</si>
  <si>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</si>
  <si>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</si>
  <si>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</si>
  <si>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</si>
  <si>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</si>
  <si>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</si>
  <si>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</si>
  <si>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</si>
  <si>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</si>
  <si>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</si>
  <si>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</si>
  <si>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</si>
  <si>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</si>
  <si>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</si>
  <si>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</si>
  <si>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</si>
  <si>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</si>
  <si>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</si>
  <si>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</si>
  <si>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</si>
  <si>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</si>
  <si>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</si>
  <si>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</si>
  <si>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</si>
  <si>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</si>
  <si>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</si>
  <si>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</si>
  <si>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</si>
  <si>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</si>
  <si>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</si>
  <si>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</si>
  <si>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</si>
  <si>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</si>
  <si>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</si>
  <si>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</si>
  <si>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</si>
  <si>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</si>
  <si>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</si>
  <si>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</si>
  <si>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</si>
  <si>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</si>
  <si>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</si>
  <si>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</si>
  <si>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</si>
  <si>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</si>
  <si>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</si>
  <si>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</si>
  <si>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</si>
  <si>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</si>
  <si>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</si>
  <si>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</si>
  <si>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</si>
  <si>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</si>
  <si>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</si>
  <si>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</si>
  <si>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</si>
  <si>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</si>
  <si>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</si>
  <si>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</si>
  <si>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</si>
  <si>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</si>
  <si>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</si>
  <si>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</si>
  <si>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</si>
  <si>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</si>
  <si>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</si>
  <si>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</si>
  <si>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</si>
  <si>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</si>
  <si>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</si>
  <si>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</si>
  <si>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</si>
  <si>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</si>
  <si>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</si>
  <si>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</si>
  <si>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</si>
  <si>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</si>
  <si>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</si>
  <si>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</si>
  <si>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</si>
  <si>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</si>
  <si>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</si>
  <si>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</si>
  <si>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</si>
  <si>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</si>
  <si>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</si>
  <si>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</si>
  <si>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</si>
  <si>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</si>
  <si>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</si>
  <si>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</si>
  <si>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</si>
  <si>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</si>
  <si>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</si>
  <si>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</si>
  <si>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</si>
  <si>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</si>
  <si>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</si>
  <si>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</si>
  <si>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</si>
  <si>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</si>
  <si>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</si>
  <si>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</si>
  <si>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</si>
  <si>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</si>
  <si>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</si>
  <si>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</si>
  <si>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</si>
  <si>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</si>
  <si>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</si>
  <si>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</si>
  <si>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</si>
  <si>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</si>
  <si>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</si>
  <si>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</si>
  <si>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</si>
  <si>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</si>
  <si>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</si>
  <si>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</si>
  <si>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</si>
  <si>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</si>
  <si>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</si>
  <si>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</si>
  <si>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</si>
  <si>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</si>
  <si>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</si>
  <si>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</si>
  <si>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</si>
  <si>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</si>
  <si>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</si>
  <si>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</si>
  <si>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</si>
  <si>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</si>
  <si>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</si>
  <si>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</si>
  <si>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</si>
  <si>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</si>
  <si>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</si>
  <si>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</si>
  <si>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</si>
  <si>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</si>
  <si>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</si>
  <si>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</si>
  <si>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</si>
  <si>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</si>
  <si>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</si>
  <si>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</si>
  <si>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</si>
  <si>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</si>
  <si>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</si>
  <si>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</si>
  <si>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</si>
  <si>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</si>
  <si>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</si>
  <si>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</si>
  <si>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</si>
  <si>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</si>
  <si>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</si>
  <si>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</si>
  <si>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</si>
  <si>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</si>
  <si>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</si>
  <si>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</si>
  <si>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</si>
  <si>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</si>
  <si>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</si>
  <si>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</si>
  <si>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</si>
  <si>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</si>
  <si>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</si>
  <si>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</si>
  <si>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</si>
  <si>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</si>
  <si>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</si>
  <si>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</si>
  <si>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</si>
  <si>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</si>
  <si>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</si>
  <si>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</si>
  <si>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</si>
  <si>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</si>
  <si>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</si>
  <si>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</si>
  <si>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</si>
  <si>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</si>
  <si>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</si>
  <si>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</si>
  <si>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</si>
  <si>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</si>
  <si>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</si>
  <si>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</si>
  <si>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</si>
  <si>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</si>
  <si>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</si>
  <si>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</si>
  <si>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</si>
  <si>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</si>
  <si>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</si>
  <si>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</si>
  <si>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</si>
  <si>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</si>
  <si>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</si>
  <si>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</si>
  <si>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</si>
  <si>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</si>
  <si>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</si>
  <si>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</si>
  <si>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</si>
  <si>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</si>
  <si>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</si>
  <si>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</si>
  <si>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</si>
  <si>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</si>
  <si>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</si>
  <si>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</si>
  <si>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</si>
  <si>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</si>
  <si>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</si>
  <si>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</si>
  <si>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</si>
  <si>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</si>
  <si>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</si>
  <si>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</si>
  <si>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</si>
  <si>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</si>
  <si>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</si>
  <si>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</si>
  <si>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</si>
  <si>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</si>
  <si>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</si>
  <si>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</si>
  <si>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</si>
  <si>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</si>
  <si>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</si>
  <si>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</si>
  <si>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</si>
  <si>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</si>
  <si>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</si>
  <si>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</si>
  <si>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</si>
  <si>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</si>
  <si>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</si>
  <si>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</si>
  <si>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</si>
  <si>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</si>
  <si>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</si>
  <si>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</si>
  <si>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</si>
  <si>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</si>
  <si>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</si>
  <si>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</si>
  <si>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</si>
  <si>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</si>
  <si>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</si>
  <si>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</si>
  <si>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</si>
  <si>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</si>
  <si>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</si>
  <si>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</si>
  <si>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</si>
  <si>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</si>
  <si>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</si>
  <si>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</si>
  <si>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</si>
  <si>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</si>
  <si>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</si>
  <si>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</si>
  <si>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</si>
  <si>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</si>
  <si>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</si>
  <si>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</si>
  <si>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</si>
  <si>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</si>
  <si>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</si>
  <si>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</si>
  <si>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</si>
  <si>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</si>
  <si>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</si>
  <si>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</si>
  <si>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</si>
  <si>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</si>
  <si>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</si>
  <si>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</si>
  <si>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</si>
  <si>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</si>
  <si>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</si>
  <si>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</si>
  <si>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</si>
  <si>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</si>
  <si>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</si>
  <si>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</si>
  <si>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</si>
  <si>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</si>
  <si>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</si>
  <si>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</si>
  <si>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</si>
  <si>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</si>
  <si>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</si>
  <si>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</si>
  <si>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</si>
  <si>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</si>
  <si>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</si>
  <si>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</si>
  <si>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</si>
  <si>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</si>
  <si>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</si>
  <si>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</si>
  <si>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</si>
  <si>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</si>
  <si>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</si>
  <si>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</si>
  <si>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</si>
  <si>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</si>
  <si>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</si>
  <si>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</si>
  <si>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</si>
  <si>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</si>
  <si>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</si>
  <si>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</si>
  <si>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</si>
  <si>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</si>
  <si>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</si>
  <si>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</si>
  <si>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</si>
  <si>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</si>
  <si>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</si>
  <si>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</si>
  <si>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</si>
  <si>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</si>
  <si>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</si>
  <si>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</si>
  <si>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</si>
  <si>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</si>
  <si>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</si>
  <si>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</si>
  <si>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</si>
  <si>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</si>
  <si>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</si>
  <si>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</si>
  <si>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</si>
  <si>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</si>
  <si>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</si>
  <si>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</si>
  <si>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</si>
  <si>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</si>
  <si>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</si>
  <si>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</si>
  <si>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</si>
  <si>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</si>
  <si>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</si>
  <si>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</si>
  <si>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</si>
  <si>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</si>
  <si>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</si>
  <si>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</si>
  <si>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</si>
  <si>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</si>
  <si>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</si>
  <si>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</si>
  <si>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</si>
  <si>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</si>
  <si>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</si>
  <si>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</si>
  <si>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</si>
  <si>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</si>
  <si>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</si>
  <si>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</si>
  <si>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</si>
  <si>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</si>
  <si>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</si>
  <si>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</si>
  <si>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</si>
  <si>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</si>
  <si>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</si>
  <si>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</si>
  <si>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</si>
  <si>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</si>
  <si>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</si>
  <si>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</si>
  <si>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</si>
  <si>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</si>
  <si>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</si>
  <si>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</si>
  <si>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</si>
  <si>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</si>
  <si>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</si>
  <si>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</si>
  <si>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</si>
  <si>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</si>
  <si>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</si>
  <si>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</si>
  <si>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</si>
  <si>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</si>
  <si>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</si>
  <si>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</si>
  <si>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</si>
  <si>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</si>
  <si>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</si>
  <si>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</si>
  <si>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</si>
  <si>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</si>
  <si>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</si>
  <si>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</si>
  <si>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</si>
  <si>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</si>
  <si>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</si>
  <si>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</si>
  <si>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</si>
  <si>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</si>
  <si>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</si>
  <si>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</si>
  <si>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</si>
  <si>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</si>
  <si>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</si>
  <si>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</si>
  <si>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</si>
  <si>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</si>
  <si>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</si>
  <si>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</si>
  <si>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</si>
  <si>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</si>
  <si>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</si>
  <si>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</si>
  <si>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</si>
  <si>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</si>
  <si>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</si>
  <si>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</si>
  <si>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</si>
  <si>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</si>
  <si>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</si>
  <si>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</si>
  <si>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</si>
  <si>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</si>
  <si>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</si>
  <si>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</si>
  <si>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</si>
  <si>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</si>
  <si>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</si>
  <si>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</si>
  <si>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</si>
  <si>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</si>
  <si>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</si>
  <si>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</si>
  <si>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</si>
  <si>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</si>
  <si>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</si>
  <si>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</si>
  <si>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</si>
  <si>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</si>
  <si>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</si>
  <si>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</si>
  <si>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</si>
  <si>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</si>
  <si>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</si>
  <si>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</si>
  <si>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</si>
  <si>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</si>
  <si>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</si>
  <si>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</si>
  <si>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</si>
  <si>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</si>
  <si>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</si>
  <si>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</si>
  <si>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</si>
  <si>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</si>
  <si>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</si>
  <si>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</si>
  <si>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</si>
  <si>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</si>
  <si>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</si>
  <si>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</si>
  <si>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</si>
  <si>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</si>
  <si>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</si>
  <si>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</si>
  <si>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</si>
  <si>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</si>
  <si>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</si>
  <si>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</si>
  <si>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</si>
  <si>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</si>
  <si>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</si>
  <si>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</si>
  <si>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</si>
  <si>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</si>
  <si>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</si>
  <si>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</si>
  <si>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</si>
  <si>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</si>
  <si>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</si>
  <si>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</si>
  <si>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</si>
  <si>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</si>
  <si>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</si>
  <si>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</si>
  <si>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</si>
  <si>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</si>
  <si>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</si>
  <si>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</si>
  <si>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</si>
  <si>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</si>
  <si>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</si>
  <si>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</si>
  <si>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</si>
  <si>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</si>
  <si>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</si>
  <si>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</si>
  <si>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</si>
  <si>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</si>
  <si>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</si>
  <si>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</si>
  <si>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</si>
  <si>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</si>
  <si>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</si>
  <si>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</si>
  <si>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</si>
  <si>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</si>
  <si>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</si>
  <si>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</si>
  <si>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</si>
  <si>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</si>
  <si>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</si>
  <si>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</si>
  <si>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</si>
  <si>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</si>
  <si>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</si>
  <si>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</si>
  <si>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</si>
  <si>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</si>
  <si>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</si>
  <si>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</si>
  <si>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</si>
  <si>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</si>
  <si>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</si>
  <si>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</si>
  <si>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</si>
  <si>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</si>
  <si>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</si>
  <si>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</si>
  <si>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</si>
  <si>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</si>
  <si>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</si>
  <si>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</si>
  <si>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</si>
  <si>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</si>
  <si>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</si>
  <si>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</si>
  <si>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</si>
  <si>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</si>
  <si>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</si>
  <si>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</si>
  <si>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</si>
  <si>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</si>
  <si>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</si>
  <si>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</si>
  <si>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</si>
  <si>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</si>
  <si>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</si>
  <si>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</si>
  <si>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</si>
  <si>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</si>
  <si>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</si>
  <si>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</si>
  <si>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</si>
  <si>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</si>
  <si>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</si>
  <si>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</si>
  <si>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</si>
  <si>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</si>
  <si>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</si>
  <si>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</si>
  <si>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</si>
  <si>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</si>
  <si>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</si>
  <si>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</si>
  <si>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</si>
  <si>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</si>
  <si>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</si>
  <si>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</si>
  <si>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</si>
  <si>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</si>
  <si>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</si>
  <si>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</si>
  <si>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</si>
  <si>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</si>
  <si>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</si>
  <si>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</si>
  <si>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</si>
  <si>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</si>
  <si>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</si>
  <si>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</si>
  <si>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</si>
  <si>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</si>
  <si>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</si>
  <si>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</si>
  <si>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</si>
  <si>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</si>
  <si>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</si>
  <si>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</si>
  <si>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</si>
  <si>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</si>
  <si>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</si>
  <si>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</si>
  <si>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</si>
  <si>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</si>
  <si>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</si>
  <si>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</si>
  <si>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</si>
  <si>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</si>
  <si>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</si>
  <si>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</si>
  <si>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</si>
  <si>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</si>
  <si>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</si>
  <si>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</si>
  <si>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</si>
  <si>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</si>
  <si>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</si>
  <si>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</si>
  <si>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</si>
  <si>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</si>
  <si>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</si>
  <si>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</si>
  <si>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</si>
  <si>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</si>
  <si>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</si>
  <si>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</si>
  <si>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</si>
  <si>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</si>
  <si>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</si>
  <si>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</si>
  <si>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</si>
  <si>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</si>
  <si>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</si>
  <si>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</si>
  <si>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</si>
  <si>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</si>
  <si>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</si>
  <si>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</si>
  <si>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</si>
  <si>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</si>
  <si>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</si>
  <si>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</si>
  <si>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</si>
  <si>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</si>
  <si>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</si>
  <si>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</si>
  <si>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</si>
  <si>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</si>
  <si>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</si>
  <si>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</si>
  <si>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</si>
  <si>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</si>
  <si>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</si>
  <si>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</si>
  <si>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</si>
  <si>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</si>
  <si>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</si>
  <si>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</si>
  <si>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</si>
  <si>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</si>
  <si>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</si>
  <si>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</si>
  <si>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</si>
  <si>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</si>
  <si>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</si>
  <si>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</si>
  <si>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</si>
  <si>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</si>
  <si>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</si>
  <si>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</si>
  <si>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</si>
  <si>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</si>
  <si>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</si>
  <si>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</si>
  <si>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</si>
  <si>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</si>
  <si>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</si>
  <si>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</si>
  <si>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</si>
  <si>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</si>
  <si>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</si>
  <si>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</si>
  <si>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</si>
  <si>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</si>
  <si>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</si>
  <si>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</si>
  <si>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</si>
  <si>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</si>
  <si>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</si>
  <si>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</si>
  <si>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</si>
  <si>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</si>
  <si>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</si>
  <si>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</si>
  <si>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</si>
  <si>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</si>
  <si>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</si>
  <si>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</si>
  <si>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</si>
  <si>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</si>
  <si>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</si>
  <si>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</si>
  <si>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</si>
  <si>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</si>
  <si>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</si>
  <si>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</si>
  <si>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</si>
  <si>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</si>
  <si>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</si>
  <si>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</si>
  <si>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</si>
  <si>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</si>
  <si>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</si>
  <si>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</si>
  <si>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</si>
  <si>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</si>
  <si>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</si>
  <si>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</si>
  <si>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</si>
  <si>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</si>
  <si>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</si>
  <si>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</si>
  <si>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</si>
  <si>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</si>
  <si>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</si>
  <si>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</si>
  <si>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</si>
  <si>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</si>
  <si>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</si>
  <si>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</si>
  <si>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</si>
  <si>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</si>
  <si>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</si>
  <si>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</si>
  <si>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</si>
  <si>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</si>
  <si>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</si>
  <si>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</si>
  <si>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</si>
  <si>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</si>
  <si>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</si>
  <si>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</si>
  <si>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</si>
  <si>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</si>
  <si>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</si>
  <si>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</si>
  <si>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</si>
  <si>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</si>
  <si>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</si>
  <si>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</si>
  <si>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</si>
  <si>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</si>
  <si>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</si>
  <si>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</si>
  <si>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</si>
  <si>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</si>
  <si>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</si>
  <si>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</si>
  <si>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</si>
  <si>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</si>
  <si>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</si>
  <si>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</si>
  <si>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</si>
  <si>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</si>
  <si>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</si>
  <si>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</si>
  <si>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</si>
  <si>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</si>
  <si>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</si>
  <si>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</si>
  <si>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</si>
  <si>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</si>
  <si>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</si>
  <si>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</si>
  <si>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</si>
  <si>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</si>
  <si>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</si>
  <si>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</si>
  <si>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</si>
  <si>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</si>
  <si>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</si>
  <si>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</si>
  <si>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</si>
  <si>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</si>
  <si>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</si>
  <si>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</si>
  <si>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</si>
  <si>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</si>
  <si>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</si>
  <si>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</si>
  <si>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</si>
  <si>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</si>
  <si>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</si>
  <si>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</si>
  <si>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</si>
  <si>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</si>
  <si>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</si>
  <si>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</si>
  <si>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</si>
  <si>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</si>
  <si>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</si>
  <si>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</si>
  <si>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</si>
  <si>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</si>
  <si>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</si>
  <si>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</si>
  <si>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</si>
  <si>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</si>
  <si>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</si>
  <si>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</si>
  <si>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</si>
  <si>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</si>
  <si>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</si>
  <si>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</si>
  <si>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</si>
  <si>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</si>
  <si>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</si>
  <si>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</si>
  <si>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</si>
  <si>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</si>
  <si>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</si>
  <si>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</si>
  <si>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</si>
  <si>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</si>
  <si>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</si>
  <si>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</si>
  <si>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</si>
  <si>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</si>
  <si>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</si>
  <si>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</si>
  <si>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</si>
  <si>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</si>
  <si>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</si>
  <si>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</si>
  <si>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</si>
  <si>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</si>
  <si>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</si>
  <si>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</si>
  <si>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</si>
  <si>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</si>
  <si>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</si>
  <si>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</si>
  <si>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</si>
  <si>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</si>
  <si>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</si>
  <si>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</si>
  <si>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</si>
  <si>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</si>
  <si>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</si>
  <si>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</si>
  <si>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</si>
  <si>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</si>
  <si>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</si>
  <si>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</si>
  <si>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</si>
  <si>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</si>
  <si>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</si>
  <si>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</si>
  <si>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</si>
  <si>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</si>
  <si>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</si>
  <si>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</si>
  <si>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</si>
  <si>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</si>
  <si>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</si>
  <si>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</si>
  <si>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</si>
  <si>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</si>
  <si>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</si>
  <si>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</si>
  <si>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</si>
  <si>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</si>
  <si>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</si>
  <si>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</si>
  <si>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</si>
  <si>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</si>
  <si>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</si>
  <si>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</si>
  <si>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</si>
  <si>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</si>
  <si>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</si>
  <si>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</si>
  <si>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</si>
  <si>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</si>
  <si>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</si>
  <si>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</si>
  <si>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</si>
  <si>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</si>
  <si>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</si>
  <si>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</si>
  <si>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</si>
  <si>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</si>
  <si>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</si>
  <si>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</si>
  <si>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</si>
  <si>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</si>
  <si>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</si>
  <si>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</si>
  <si>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</si>
  <si>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</si>
  <si>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</si>
  <si>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</si>
  <si>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</si>
  <si>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</si>
  <si>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</si>
  <si>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</si>
  <si>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</si>
  <si>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</si>
  <si>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</si>
  <si>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</si>
  <si>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</si>
  <si>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</si>
  <si>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</si>
  <si>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</si>
  <si>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</si>
  <si>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</si>
  <si>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</si>
  <si>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</si>
  <si>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</si>
  <si>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</si>
  <si>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</si>
  <si>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</si>
  <si>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</si>
  <si>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</si>
  <si>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</si>
  <si>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</si>
  <si>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</si>
  <si>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</si>
  <si>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</si>
  <si>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</si>
  <si>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</si>
  <si>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</si>
  <si>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</si>
  <si>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</si>
  <si>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</si>
  <si>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</si>
  <si>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</si>
  <si>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</si>
  <si>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</si>
  <si>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</si>
  <si>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</si>
  <si>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</si>
  <si>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</si>
  <si>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</si>
  <si>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</si>
  <si>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</si>
  <si>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</si>
  <si>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</si>
  <si>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</si>
  <si>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</si>
  <si>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</si>
  <si>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</si>
  <si>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</si>
  <si>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</si>
  <si>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</si>
  <si>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</si>
  <si>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</si>
  <si>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</si>
  <si>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</si>
  <si>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</si>
  <si>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</si>
  <si>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</si>
  <si>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</si>
  <si>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</si>
  <si>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</si>
  <si>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</si>
  <si>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</si>
  <si>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</si>
  <si>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</si>
  <si>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</si>
  <si>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</si>
  <si>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</si>
  <si>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</si>
  <si>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</si>
  <si>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</si>
  <si>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</si>
  <si>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</si>
  <si>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</si>
  <si>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</si>
  <si>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</si>
  <si>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</si>
  <si>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</si>
  <si>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</si>
  <si>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</si>
  <si>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</si>
  <si>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</si>
  <si>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</si>
  <si>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</si>
  <si>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</si>
  <si>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</si>
  <si>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</si>
  <si>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</si>
  <si>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</si>
  <si>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</si>
  <si>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</si>
  <si>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</si>
  <si>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</si>
  <si>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</si>
  <si>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</si>
  <si>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</si>
  <si>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</si>
  <si>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</si>
  <si>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</si>
  <si>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</si>
  <si>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</si>
  <si>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</si>
  <si>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</si>
  <si>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</si>
  <si>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</si>
  <si>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</si>
  <si>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</si>
  <si>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</si>
  <si>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</si>
  <si>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</si>
  <si>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</si>
  <si>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</si>
  <si>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</si>
  <si>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</si>
  <si>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</si>
  <si>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</si>
  <si>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</si>
  <si>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</si>
  <si>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</si>
  <si>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</si>
  <si>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</si>
  <si>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</si>
  <si>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</si>
  <si>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</si>
  <si>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</si>
  <si>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</si>
  <si>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</si>
  <si>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</si>
  <si>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</si>
  <si>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</si>
  <si>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</si>
  <si>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</si>
  <si>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</si>
  <si>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</si>
  <si>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</si>
  <si>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</si>
  <si>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</si>
  <si>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</si>
  <si>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</si>
  <si>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</si>
  <si>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</si>
  <si>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</si>
  <si>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</si>
  <si>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</si>
  <si>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</si>
  <si>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</si>
  <si>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</si>
  <si>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</si>
  <si>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</si>
  <si>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</si>
  <si>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</si>
  <si>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</si>
  <si>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</si>
  <si>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</si>
  <si>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</si>
  <si>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</si>
  <si>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</si>
  <si>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</si>
  <si>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</si>
  <si>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</si>
  <si>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</si>
  <si>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</si>
  <si>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</si>
  <si>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</si>
  <si>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</si>
  <si>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</si>
  <si>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</si>
  <si>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</si>
  <si>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</si>
  <si>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</si>
  <si>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</si>
  <si>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</si>
  <si>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</si>
  <si>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</si>
  <si>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</si>
  <si>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</si>
  <si>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</si>
  <si>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</si>
  <si>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</si>
  <si>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</si>
  <si>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</si>
  <si>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</si>
  <si>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</si>
  <si>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</si>
  <si>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</si>
  <si>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</si>
  <si>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</si>
  <si>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</si>
  <si>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</si>
  <si>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</si>
  <si>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</si>
  <si>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</si>
  <si>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</si>
  <si>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</si>
  <si>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</si>
  <si>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</si>
  <si>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</si>
  <si>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</si>
  <si>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</si>
  <si>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</si>
  <si>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</si>
  <si>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</si>
  <si>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</si>
  <si>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</si>
  <si>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</si>
  <si>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</si>
  <si>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</si>
  <si>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</si>
  <si>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</si>
  <si>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</si>
  <si>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</si>
  <si>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</si>
  <si>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</si>
  <si>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</si>
  <si>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</si>
  <si>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</si>
  <si>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</si>
  <si>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</si>
  <si>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</si>
  <si>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</si>
  <si>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</si>
  <si>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</si>
  <si>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</si>
  <si>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</si>
  <si>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</si>
  <si>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</si>
  <si>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</si>
  <si>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</si>
  <si>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</si>
  <si>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</si>
  <si>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</si>
  <si>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</si>
  <si>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</si>
  <si>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</si>
  <si>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</si>
  <si>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</si>
  <si>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</si>
  <si>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</si>
  <si>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</si>
  <si>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</si>
  <si>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</si>
  <si>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</si>
  <si>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</si>
  <si>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</si>
  <si>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</si>
  <si>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</si>
  <si>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</si>
  <si>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</si>
  <si>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</si>
  <si>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</si>
  <si>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</si>
  <si>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</si>
  <si>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</si>
  <si>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</si>
  <si>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</si>
  <si>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</si>
  <si>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</si>
  <si>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</si>
  <si>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</si>
  <si>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</si>
  <si>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</si>
  <si>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</si>
  <si>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</si>
  <si>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</si>
  <si>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</si>
  <si>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</si>
  <si>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</si>
  <si>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</si>
  <si>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</si>
  <si>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</si>
  <si>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</si>
  <si>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</si>
  <si>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</si>
  <si>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</si>
  <si>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</si>
  <si>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</si>
  <si>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</si>
  <si>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</si>
  <si>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</si>
  <si>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</si>
  <si>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</si>
  <si>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</si>
  <si>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</si>
  <si>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</si>
  <si>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</si>
  <si>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</si>
  <si>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</si>
  <si>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</si>
  <si>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</si>
  <si>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</si>
  <si>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</si>
  <si>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</si>
  <si>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</si>
  <si>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</si>
  <si>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</si>
  <si>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</si>
  <si>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</si>
  <si>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</si>
  <si>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</si>
  <si>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</si>
  <si>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</si>
  <si>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</si>
  <si>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</si>
  <si>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</si>
  <si>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</si>
  <si>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</si>
  <si>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</si>
  <si>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</si>
  <si>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</si>
  <si>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</si>
  <si>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</si>
  <si>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</si>
  <si>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</si>
  <si>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</si>
  <si>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</si>
  <si>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</si>
  <si>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</si>
  <si>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</si>
  <si>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</si>
  <si>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</si>
  <si>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</si>
  <si>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</si>
  <si>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</si>
  <si>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</si>
  <si>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</si>
  <si>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</si>
  <si>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</si>
  <si>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</si>
  <si>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</si>
  <si>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</si>
  <si>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</si>
  <si>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</si>
  <si>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</si>
  <si>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</si>
  <si>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</si>
  <si>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</si>
  <si>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</si>
  <si>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</si>
  <si>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</si>
  <si>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</si>
  <si>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</si>
  <si>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</si>
  <si>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</si>
  <si>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</si>
  <si>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</si>
  <si>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</si>
  <si>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</si>
  <si>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</si>
  <si>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</si>
  <si>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</si>
  <si>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</si>
  <si>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</si>
  <si>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</si>
  <si>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</si>
  <si>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</si>
  <si>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</si>
  <si>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</si>
  <si>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</si>
  <si>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</si>
  <si>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</si>
  <si>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</si>
  <si>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</si>
  <si>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</si>
  <si>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</si>
  <si>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</si>
  <si>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</si>
  <si>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</si>
  <si>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</si>
  <si>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</si>
  <si>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</si>
  <si>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</si>
  <si>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</si>
  <si>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</si>
  <si>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</si>
  <si>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</si>
  <si>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</si>
  <si>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</si>
  <si>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</si>
  <si>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</si>
  <si>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</si>
  <si>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</si>
  <si>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</si>
  <si>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</si>
  <si>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</si>
  <si>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</si>
  <si>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</si>
  <si>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</si>
  <si>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</si>
  <si>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</si>
  <si>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</si>
  <si>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</si>
  <si>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</si>
  <si>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</si>
  <si>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</si>
  <si>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</si>
  <si>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</si>
  <si>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</si>
  <si>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</si>
  <si>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</si>
  <si>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</si>
  <si>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</si>
  <si>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</si>
  <si>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</si>
  <si>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</si>
  <si>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</si>
  <si>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</si>
  <si>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</si>
  <si>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</si>
  <si>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</si>
  <si>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</si>
  <si>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</si>
  <si>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</si>
  <si>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</si>
  <si>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</si>
  <si>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</si>
  <si>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</si>
  <si>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</si>
  <si>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</si>
  <si>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</si>
  <si>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</si>
  <si>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</si>
  <si>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</si>
  <si>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</si>
  <si>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</si>
  <si>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</si>
  <si>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</si>
  <si>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</si>
  <si>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</si>
  <si>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</si>
  <si>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</si>
  <si>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</si>
  <si>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</si>
  <si>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</si>
  <si>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</si>
  <si>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</si>
  <si>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</si>
  <si>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</si>
  <si>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</si>
  <si>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</si>
  <si>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</si>
  <si>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</si>
  <si>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</si>
  <si>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</si>
  <si>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</si>
  <si>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</si>
  <si>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</si>
  <si>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</si>
  <si>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</si>
  <si>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</si>
  <si>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</si>
  <si>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</si>
  <si>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</si>
  <si>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</si>
  <si>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</si>
  <si>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</si>
  <si>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</si>
  <si>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</si>
  <si>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</si>
  <si>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</si>
  <si>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</si>
  <si>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</si>
  <si>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</si>
  <si>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</si>
  <si>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</si>
  <si>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</si>
  <si>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</si>
  <si>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</si>
  <si>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</si>
  <si>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</si>
  <si>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</si>
  <si>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</si>
  <si>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</si>
  <si>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</si>
  <si>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</si>
  <si>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</si>
  <si>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</si>
  <si>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</si>
  <si>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</si>
  <si>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</si>
  <si>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</si>
  <si>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</si>
  <si>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</si>
  <si>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</si>
  <si>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</si>
  <si>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</si>
  <si>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</si>
  <si>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</si>
  <si>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</si>
  <si>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</si>
  <si>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</si>
  <si>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</si>
  <si>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</si>
  <si>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</si>
  <si>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</si>
  <si>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</si>
  <si>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</si>
  <si>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</si>
  <si>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</si>
  <si>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</si>
  <si>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</si>
  <si>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</si>
  <si>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</si>
  <si>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</si>
  <si>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</si>
  <si>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</si>
  <si>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</si>
  <si>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</si>
  <si>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</si>
  <si>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</si>
  <si>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</si>
  <si>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</si>
  <si>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</si>
  <si>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</si>
  <si>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</si>
  <si>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</si>
  <si>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</si>
  <si>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</si>
  <si>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</si>
  <si>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</si>
  <si>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</si>
  <si>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</si>
  <si>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</si>
  <si>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</si>
  <si>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</si>
  <si>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</si>
  <si>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</si>
  <si>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</si>
  <si>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</si>
  <si>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</si>
  <si>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</si>
  <si>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</si>
  <si>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</si>
  <si>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</si>
  <si>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</si>
  <si>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</si>
  <si>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</si>
  <si>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</si>
  <si>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</si>
  <si>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</si>
  <si>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</si>
  <si>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</si>
  <si>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</si>
  <si>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</si>
  <si>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</si>
  <si>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</si>
  <si>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</si>
  <si>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</si>
  <si>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</si>
  <si>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</si>
  <si>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</si>
  <si>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</si>
  <si>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</si>
  <si>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</si>
  <si>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</si>
  <si>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</si>
  <si>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</si>
  <si>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</si>
  <si>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</si>
  <si>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</si>
  <si>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</si>
  <si>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</si>
  <si>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</si>
  <si>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</si>
  <si>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</si>
  <si>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</si>
  <si>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</si>
  <si>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</si>
  <si>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</si>
  <si>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</si>
  <si>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</si>
  <si>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</si>
  <si>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</si>
  <si>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</si>
  <si>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</si>
  <si>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</si>
  <si>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</si>
  <si>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</si>
  <si>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</si>
  <si>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</si>
  <si>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</si>
  <si>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</si>
  <si>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</si>
  <si>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</si>
  <si>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</si>
  <si>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</si>
  <si>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</si>
  <si>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</si>
  <si>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</si>
  <si>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</si>
  <si>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</si>
  <si>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</si>
  <si>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</si>
  <si>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</si>
  <si>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</si>
  <si>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</si>
  <si>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</si>
  <si>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</si>
  <si>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</si>
  <si>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</si>
  <si>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</si>
  <si>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</si>
  <si>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</si>
  <si>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</si>
  <si>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</si>
  <si>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</si>
  <si>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</si>
  <si>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</si>
  <si>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</si>
  <si>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</si>
  <si>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</si>
  <si>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</si>
  <si>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</si>
  <si>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</si>
  <si>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</si>
  <si>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</si>
  <si>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</si>
  <si>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</si>
  <si>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</si>
  <si>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</si>
  <si>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</si>
  <si>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</si>
  <si>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</si>
  <si>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</si>
  <si>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</si>
  <si>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</si>
  <si>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</si>
  <si>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</si>
  <si>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</si>
  <si>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</si>
  <si>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</si>
  <si>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</si>
  <si>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</si>
  <si>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</si>
  <si>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</si>
  <si>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</si>
  <si>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</si>
  <si>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</si>
  <si>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</si>
  <si>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</si>
  <si>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</si>
  <si>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</si>
  <si>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</si>
  <si>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</si>
  <si>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</si>
  <si>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</si>
  <si>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</si>
  <si>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</si>
  <si>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</si>
  <si>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</si>
  <si>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</si>
  <si>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</si>
  <si>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</si>
  <si>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</si>
  <si>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</si>
  <si>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</si>
  <si>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</si>
  <si>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</si>
  <si>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</si>
  <si>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</si>
  <si>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</si>
  <si>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</si>
  <si>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</si>
  <si>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</si>
  <si>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</si>
  <si>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</si>
  <si>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</si>
  <si>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</si>
  <si>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</si>
  <si>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</si>
  <si>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</si>
  <si>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</si>
  <si>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</si>
  <si>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</si>
  <si>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</si>
  <si>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</si>
  <si>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</si>
  <si>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</si>
  <si>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</si>
  <si>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</si>
  <si>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</si>
  <si>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</si>
  <si>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</si>
  <si>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</si>
  <si>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</si>
  <si>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</si>
  <si>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</si>
  <si>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</si>
  <si>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</si>
  <si>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</si>
  <si>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</si>
  <si>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</si>
  <si>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</si>
  <si>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</si>
  <si>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</si>
  <si>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</si>
  <si>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</si>
  <si>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</si>
  <si>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</si>
  <si>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</si>
  <si>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</si>
  <si>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</si>
  <si>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</si>
  <si>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</si>
  <si>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</si>
  <si>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</si>
  <si>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</si>
  <si>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</si>
  <si>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</si>
  <si>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</si>
  <si>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</si>
  <si>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</si>
  <si>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</si>
  <si>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</si>
  <si>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</si>
  <si>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</si>
  <si>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</si>
  <si>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</si>
  <si>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</si>
  <si>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</si>
  <si>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</si>
  <si>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</si>
  <si>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</si>
  <si>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</si>
  <si>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</si>
  <si>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</si>
  <si>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</si>
  <si>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</si>
  <si>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</si>
  <si>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</si>
  <si>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</si>
  <si>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</si>
  <si>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</si>
  <si>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</si>
  <si>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</si>
  <si>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</si>
  <si>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</si>
  <si>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</si>
  <si>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</si>
  <si>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</si>
  <si>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</si>
  <si>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</si>
  <si>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</si>
  <si>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</si>
  <si>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</si>
  <si>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</si>
  <si>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</si>
  <si>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</si>
  <si>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</si>
  <si>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</si>
  <si>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</si>
  <si>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</si>
  <si>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</si>
  <si>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</si>
  <si>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</si>
  <si>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</si>
  <si>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</si>
  <si>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</si>
  <si>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</si>
  <si>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</si>
  <si>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</si>
  <si>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</si>
  <si>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</si>
  <si>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</si>
  <si>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</si>
  <si>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</si>
  <si>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</si>
  <si>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</si>
  <si>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</si>
  <si>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</si>
  <si>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</si>
  <si>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</si>
  <si>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</si>
  <si>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</si>
  <si>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</si>
  <si>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</si>
  <si>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</si>
  <si>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</si>
  <si>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</si>
  <si>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</si>
  <si>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</si>
  <si>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</si>
  <si>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</si>
  <si>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</si>
  <si>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</si>
  <si>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</si>
  <si>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</si>
  <si>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</si>
  <si>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</si>
  <si>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</si>
  <si>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</si>
  <si>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</si>
  <si>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</si>
  <si>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</si>
  <si>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</si>
  <si>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</si>
  <si>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</si>
  <si>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</si>
  <si>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</si>
  <si>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</si>
  <si>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</si>
  <si>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</si>
  <si>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</si>
  <si>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</si>
  <si>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</si>
  <si>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</si>
  <si>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</si>
  <si>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</si>
  <si>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</si>
  <si>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</si>
  <si>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</si>
  <si>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</si>
  <si>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</si>
  <si>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</si>
  <si>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</si>
  <si>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</si>
  <si>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</si>
  <si>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</si>
  <si>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</si>
  <si>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</si>
  <si>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</si>
  <si>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</si>
  <si>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</si>
  <si>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</si>
  <si>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</si>
  <si>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</si>
  <si>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</si>
  <si>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</si>
  <si>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</si>
  <si>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</si>
  <si>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</si>
  <si>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</si>
  <si>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</si>
  <si>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</si>
  <si>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</si>
  <si>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</si>
  <si>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</si>
  <si>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</si>
  <si>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</si>
  <si>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</si>
  <si>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</si>
  <si>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</si>
  <si>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</si>
  <si>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</si>
  <si>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</si>
  <si>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</si>
  <si>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</si>
  <si>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</si>
  <si>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</si>
  <si>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</si>
  <si>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</si>
  <si>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</si>
  <si>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</si>
  <si>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</si>
  <si>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</si>
  <si>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</si>
  <si>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</si>
  <si>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</si>
  <si>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</si>
  <si>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</si>
  <si>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</si>
  <si>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</si>
  <si>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</si>
  <si>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</si>
  <si>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</si>
  <si>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</si>
  <si>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</si>
  <si>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</si>
  <si>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</si>
  <si>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</si>
  <si>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</si>
  <si>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</si>
  <si>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</si>
  <si>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</si>
  <si>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</si>
  <si>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</si>
  <si>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</si>
  <si>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</si>
  <si>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</si>
  <si>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</si>
  <si>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</si>
  <si>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</si>
  <si>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</si>
  <si>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</si>
  <si>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</si>
  <si>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</si>
  <si>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</si>
  <si>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</si>
  <si>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</si>
  <si>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</si>
  <si>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</si>
  <si>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</si>
  <si>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</si>
  <si>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</si>
  <si>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</si>
  <si>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</si>
  <si>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</si>
  <si>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</si>
  <si>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</si>
  <si>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</si>
  <si>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</si>
  <si>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</si>
  <si>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</si>
  <si>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</si>
  <si>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</si>
  <si>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</si>
  <si>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</si>
  <si>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</si>
  <si>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</si>
  <si>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</si>
  <si>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</si>
  <si>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</si>
  <si>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</si>
  <si>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</si>
  <si>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</si>
  <si>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</si>
  <si>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</si>
  <si>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</si>
  <si>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</si>
  <si>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</si>
  <si>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</si>
  <si>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</si>
  <si>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</si>
  <si>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</si>
  <si>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</si>
  <si>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</si>
  <si>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</si>
  <si>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</si>
  <si>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</si>
  <si>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</si>
  <si>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</si>
  <si>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</si>
  <si>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</si>
  <si>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</si>
  <si>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</si>
  <si>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</si>
  <si>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</si>
  <si>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</si>
  <si>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</si>
  <si>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</si>
  <si>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</si>
  <si>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</si>
  <si>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</si>
  <si>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</si>
  <si>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</si>
  <si>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</si>
  <si>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</si>
  <si>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</si>
  <si>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</si>
  <si>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</si>
  <si>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</si>
  <si>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</si>
  <si>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</si>
  <si>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</si>
  <si>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</si>
  <si>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</si>
  <si>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</si>
  <si>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</si>
  <si>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</si>
  <si>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</si>
  <si>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</si>
  <si>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</si>
  <si>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</si>
  <si>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</si>
  <si>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</si>
  <si>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</si>
  <si>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</si>
  <si>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</si>
  <si>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</si>
  <si>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</si>
  <si>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</si>
  <si>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</si>
  <si>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</si>
  <si>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</si>
  <si>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</si>
  <si>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</si>
  <si>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</si>
  <si>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</si>
  <si>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</si>
  <si>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</si>
  <si>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</si>
  <si>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</si>
  <si>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</si>
  <si>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</si>
  <si>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</si>
  <si>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</si>
  <si>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</si>
  <si>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</si>
  <si>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</si>
  <si>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</si>
  <si>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</si>
  <si>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</si>
  <si>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</si>
  <si>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</si>
  <si>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</si>
  <si>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</si>
  <si>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</si>
  <si>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</si>
  <si>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</si>
  <si>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</si>
  <si>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</si>
  <si>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</si>
  <si>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</si>
  <si>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</si>
  <si>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</si>
  <si>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</si>
  <si>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</si>
  <si>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</si>
  <si>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</si>
  <si>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</si>
  <si>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</si>
  <si>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</si>
  <si>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</si>
  <si>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</si>
  <si>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</si>
  <si>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</si>
  <si>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</si>
  <si>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</si>
  <si>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</si>
  <si>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</si>
  <si>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</si>
  <si>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</si>
  <si>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</si>
  <si>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</si>
  <si>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</si>
  <si>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</si>
  <si>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</si>
  <si>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</si>
  <si>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</si>
  <si>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</si>
  <si>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</si>
  <si>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</si>
  <si>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</si>
  <si>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</si>
  <si>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</si>
  <si>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</si>
  <si>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</si>
  <si>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</si>
  <si>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</si>
  <si>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</si>
  <si>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</si>
  <si>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</si>
  <si>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</si>
  <si>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</si>
  <si>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</si>
  <si>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</si>
  <si>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</si>
  <si>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</si>
  <si>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</si>
  <si>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</si>
  <si>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</si>
  <si>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</si>
  <si>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</si>
  <si>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</si>
  <si>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</si>
  <si>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</si>
  <si>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</si>
  <si>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</si>
  <si>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</si>
  <si>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</si>
  <si>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</si>
  <si>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</si>
  <si>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</si>
  <si>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</si>
  <si>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</si>
  <si>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</si>
  <si>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</si>
  <si>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</si>
  <si>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</si>
  <si>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</si>
  <si>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</si>
  <si>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</si>
  <si>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</si>
  <si>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</si>
  <si>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</si>
  <si>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</si>
  <si>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</si>
  <si>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</si>
  <si>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</si>
  <si>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</si>
  <si>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</si>
  <si>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</si>
  <si>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</si>
  <si>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</si>
  <si>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</si>
  <si>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</si>
  <si>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</si>
  <si>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</si>
  <si>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</si>
  <si>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</si>
  <si>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</si>
  <si>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</si>
  <si>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</si>
  <si>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</si>
  <si>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</si>
  <si>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</si>
  <si>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</si>
  <si>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</si>
  <si>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</si>
  <si>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</si>
  <si>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</si>
  <si>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</si>
  <si>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</si>
  <si>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</si>
  <si>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</si>
  <si>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</si>
  <si>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</si>
  <si>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</si>
  <si>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</si>
  <si>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</si>
  <si>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</si>
  <si>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</si>
  <si>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</si>
  <si>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</si>
  <si>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</si>
  <si>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</si>
  <si>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</si>
  <si>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</si>
  <si>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</si>
  <si>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</si>
  <si>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</si>
  <si>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</si>
  <si>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</si>
  <si>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</si>
  <si>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</si>
  <si>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</si>
  <si>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</si>
  <si>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</si>
  <si>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</si>
  <si>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</si>
  <si>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</si>
  <si>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</si>
  <si>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</si>
  <si>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</si>
  <si>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</si>
  <si>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</si>
  <si>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</si>
  <si>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</si>
  <si>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</si>
  <si>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</si>
  <si>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</si>
  <si>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</si>
  <si>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</si>
  <si>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</si>
  <si>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</si>
  <si>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</si>
  <si>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</si>
  <si>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</si>
  <si>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</si>
  <si>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</si>
  <si>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</si>
  <si>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</si>
  <si>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</si>
  <si>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</si>
  <si>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</si>
  <si>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</si>
  <si>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</si>
  <si>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</si>
  <si>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</si>
  <si>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</si>
  <si>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</si>
  <si>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</si>
  <si>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</si>
  <si>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</si>
  <si>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</si>
  <si>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</si>
  <si>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</si>
  <si>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</si>
  <si>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</si>
  <si>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</si>
  <si>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</si>
  <si>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</si>
  <si>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</si>
  <si>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</si>
  <si>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</si>
  <si>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</si>
  <si>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</si>
  <si>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</si>
  <si>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</si>
  <si>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</si>
  <si>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</si>
  <si>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</si>
  <si>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</si>
  <si>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</si>
  <si>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</si>
  <si>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</si>
  <si>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</si>
  <si>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</si>
  <si>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</si>
  <si>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</si>
  <si>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</si>
  <si>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</si>
  <si>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</si>
  <si>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</si>
  <si>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</si>
  <si>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</si>
  <si>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</si>
  <si>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</si>
  <si>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</si>
  <si>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</si>
  <si>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</si>
  <si>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</si>
  <si>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</si>
  <si>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</si>
  <si>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</si>
  <si>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</si>
  <si>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</si>
  <si>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</si>
  <si>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</si>
  <si>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</si>
  <si>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</si>
  <si>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</si>
  <si>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</si>
  <si>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</si>
  <si>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</si>
  <si>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</si>
  <si>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</si>
  <si>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</si>
  <si>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</si>
  <si>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</si>
  <si>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</si>
  <si>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</si>
  <si>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</si>
  <si>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</si>
  <si>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</si>
  <si>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</si>
  <si>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</si>
  <si>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</si>
  <si>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</si>
  <si>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</si>
  <si>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</si>
  <si>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</si>
  <si>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</si>
  <si>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</si>
  <si>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</si>
  <si>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</si>
  <si>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</si>
  <si>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</si>
  <si>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</si>
  <si>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</si>
  <si>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</si>
  <si>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</si>
  <si>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</si>
  <si>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</si>
  <si>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</si>
  <si>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</si>
  <si>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</si>
  <si>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</si>
  <si>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</si>
  <si>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</si>
  <si>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</si>
  <si>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</si>
  <si>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</si>
  <si>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</si>
  <si>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</si>
  <si>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</si>
  <si>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</si>
  <si>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</si>
  <si>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</si>
  <si>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</si>
  <si>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</si>
  <si>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</si>
  <si>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</si>
  <si>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</si>
  <si>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</si>
  <si>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</si>
  <si>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</si>
  <si>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</si>
  <si>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</si>
  <si>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</si>
  <si>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</si>
  <si>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</si>
  <si>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</si>
  <si>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</si>
  <si>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</si>
  <si>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</si>
  <si>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</si>
  <si>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</si>
  <si>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</si>
  <si>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</si>
  <si>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</si>
  <si>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</si>
  <si>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</si>
  <si>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</si>
  <si>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</si>
  <si>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</si>
  <si>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</si>
  <si>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</si>
  <si>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</si>
  <si>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</si>
  <si>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</si>
  <si>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</si>
  <si>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</si>
  <si>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</si>
  <si>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</si>
  <si>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</si>
  <si>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</si>
  <si>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</si>
  <si>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</si>
  <si>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</si>
  <si>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</si>
  <si>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</si>
  <si>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</si>
  <si>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</si>
  <si>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</si>
  <si>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</si>
  <si>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</si>
  <si>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</si>
  <si>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</si>
  <si>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</si>
  <si>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</si>
  <si>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</si>
  <si>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</si>
  <si>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</si>
  <si>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</si>
  <si>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</si>
  <si>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</si>
  <si>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</si>
  <si>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</si>
  <si>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</si>
  <si>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</si>
  <si>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</si>
  <si>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</si>
  <si>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</si>
  <si>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</si>
  <si>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</si>
  <si>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</si>
  <si>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</si>
  <si>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</si>
  <si>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</si>
  <si>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</si>
  <si>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</si>
  <si>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</si>
  <si>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</si>
  <si>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</si>
  <si>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</si>
  <si>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</si>
  <si>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</si>
  <si>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</si>
  <si>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</si>
  <si>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</si>
  <si>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</si>
  <si>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</si>
  <si>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</si>
  <si>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</si>
  <si>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</si>
  <si>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</si>
  <si>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</si>
  <si>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</si>
  <si>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</si>
  <si>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</si>
  <si>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</si>
  <si>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</si>
  <si>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</si>
  <si>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</si>
  <si>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</si>
  <si>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</si>
  <si>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</si>
  <si>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</si>
  <si>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</si>
  <si>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</si>
  <si>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</si>
  <si>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</si>
  <si>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</si>
  <si>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</si>
  <si>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</si>
  <si>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</si>
  <si>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</si>
  <si>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</si>
  <si>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</si>
  <si>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</si>
  <si>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</si>
  <si>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</si>
  <si>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</si>
  <si>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</si>
  <si>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</si>
  <si>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</si>
  <si>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</si>
  <si>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</si>
  <si>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</si>
  <si>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</si>
  <si>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</si>
  <si>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</si>
  <si>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</si>
  <si>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</si>
  <si>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</si>
  <si>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</si>
  <si>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</si>
  <si>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</si>
  <si>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</si>
  <si>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</si>
  <si>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</si>
  <si>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</si>
  <si>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</si>
  <si>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</si>
  <si>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</si>
  <si>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</si>
  <si>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</si>
  <si>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</si>
  <si>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</si>
  <si>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</si>
  <si>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</si>
  <si>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</si>
  <si>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</si>
  <si>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</si>
  <si>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</si>
  <si>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</si>
  <si>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</si>
  <si>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</si>
  <si>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</si>
  <si>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</si>
  <si>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</si>
  <si>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</si>
  <si>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</si>
  <si>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</si>
  <si>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</si>
  <si>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</si>
  <si>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</si>
  <si>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</si>
  <si>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</si>
  <si>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</si>
  <si>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</si>
  <si>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</si>
  <si>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</si>
  <si>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</si>
  <si>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</si>
  <si>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</si>
  <si>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</si>
  <si>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</si>
  <si>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</si>
  <si>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</si>
  <si>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</si>
  <si>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</si>
  <si>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</si>
  <si>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</si>
  <si>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</si>
  <si>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</si>
  <si>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</si>
  <si>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</si>
  <si>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</si>
  <si>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</si>
  <si>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</si>
  <si>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</si>
  <si>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</si>
  <si>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</si>
  <si>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</si>
  <si>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</si>
  <si>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</si>
  <si>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</si>
  <si>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</si>
  <si>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</si>
  <si>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</si>
  <si>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</si>
  <si>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</si>
  <si>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</si>
  <si>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</si>
  <si>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</si>
  <si>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</si>
  <si>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</si>
  <si>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</si>
  <si>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</si>
  <si>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</si>
  <si>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</si>
  <si>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</si>
  <si>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</si>
  <si>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</si>
  <si>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</si>
  <si>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</si>
  <si>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</si>
  <si>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</si>
  <si>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</si>
  <si>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</si>
  <si>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</si>
  <si>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</si>
  <si>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</si>
  <si>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</si>
  <si>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</si>
  <si>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</si>
  <si>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</si>
  <si>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</si>
  <si>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</si>
  <si>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</si>
  <si>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</si>
  <si>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</si>
  <si>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</si>
  <si>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</si>
  <si>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</si>
  <si>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</si>
  <si>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</si>
  <si>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</si>
  <si>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</si>
  <si>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</si>
  <si>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</si>
  <si>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</si>
  <si>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</si>
  <si>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</si>
  <si>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</si>
  <si>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</si>
  <si>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</si>
  <si>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</si>
  <si>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</si>
  <si>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</si>
  <si>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</si>
  <si>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</si>
  <si>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</si>
  <si>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</si>
  <si>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</si>
  <si>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</si>
  <si>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</si>
  <si>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</si>
  <si>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</si>
  <si>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</si>
  <si>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</si>
  <si>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</si>
  <si>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</si>
  <si>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</si>
  <si>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</si>
  <si>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</si>
  <si>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</si>
  <si>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</si>
  <si>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</si>
  <si>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</si>
  <si>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</si>
  <si>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</si>
  <si>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</si>
  <si>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</si>
  <si>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</si>
  <si>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</si>
  <si>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</si>
  <si>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</si>
  <si>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</si>
  <si>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</si>
  <si>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</si>
  <si>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</si>
  <si>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</si>
  <si>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</si>
  <si>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</si>
  <si>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</si>
  <si>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</si>
  <si>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</si>
  <si>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</si>
  <si>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</si>
  <si>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</si>
  <si>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</si>
  <si>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</si>
  <si>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</si>
  <si>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</si>
  <si>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</si>
  <si>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</si>
  <si>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</si>
  <si>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</si>
  <si>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</si>
  <si>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</si>
  <si>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</si>
  <si>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</si>
  <si>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</si>
  <si>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</si>
  <si>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</si>
  <si>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</si>
  <si>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</si>
  <si>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</si>
  <si>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</si>
  <si>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</si>
  <si>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</si>
  <si>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</si>
  <si>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</si>
  <si>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</si>
  <si>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</si>
  <si>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</si>
  <si>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</si>
  <si>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</si>
  <si>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</si>
  <si>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</si>
  <si>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</si>
  <si>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</si>
  <si>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</si>
  <si>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</si>
  <si>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</si>
  <si>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</si>
  <si>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</si>
  <si>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</si>
  <si>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</si>
  <si>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</si>
  <si>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</si>
  <si>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</si>
  <si>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</si>
  <si>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</si>
  <si>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</si>
  <si>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</si>
  <si>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</si>
  <si>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</si>
  <si>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</si>
  <si>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</si>
  <si>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</si>
  <si>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</si>
  <si>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</si>
  <si>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</si>
  <si>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</si>
  <si>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</si>
  <si>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</si>
  <si>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</si>
  <si>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</si>
  <si>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</si>
  <si>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</si>
  <si>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</si>
  <si>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</si>
  <si>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</si>
  <si>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</si>
  <si>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</si>
  <si>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</si>
  <si>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</si>
  <si>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</si>
  <si>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</si>
  <si>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</si>
  <si>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</si>
  <si>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</si>
  <si>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</si>
  <si>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</si>
  <si>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</si>
  <si>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</si>
  <si>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</si>
  <si>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</si>
  <si>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</si>
  <si>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</si>
  <si>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</si>
  <si>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</si>
  <si>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</si>
  <si>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</si>
  <si>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</si>
  <si>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</si>
  <si>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</si>
  <si>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</si>
  <si>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</si>
  <si>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</si>
  <si>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</si>
  <si>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</si>
  <si>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</si>
  <si>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</si>
  <si>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</si>
  <si>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</si>
  <si>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</si>
  <si>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</si>
  <si>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</si>
  <si>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</si>
  <si>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</si>
  <si>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</si>
  <si>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</si>
  <si>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</si>
  <si>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</si>
  <si>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</si>
  <si>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</si>
  <si>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</si>
  <si>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</si>
  <si>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</si>
  <si>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</si>
  <si>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</si>
  <si>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</si>
  <si>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</si>
  <si>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</si>
  <si>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</si>
  <si>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</si>
  <si>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</si>
  <si>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</si>
  <si>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</si>
  <si>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</si>
  <si>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</si>
  <si>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</si>
  <si>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</si>
  <si>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</si>
  <si>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</si>
  <si>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</si>
  <si>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</si>
  <si>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</si>
  <si>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</si>
  <si>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</si>
  <si>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</si>
  <si>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</si>
  <si>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</si>
  <si>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</si>
  <si>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</si>
  <si>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</si>
  <si>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</si>
  <si>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</si>
  <si>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</si>
  <si>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</si>
  <si>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</si>
  <si>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</si>
  <si>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</si>
  <si>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</si>
  <si>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</si>
  <si>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</si>
  <si>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</si>
  <si>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</si>
  <si>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</si>
  <si>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</si>
  <si>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</si>
  <si>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</si>
  <si>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</si>
  <si>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</si>
  <si>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</si>
  <si>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</si>
  <si>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</si>
  <si>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</si>
  <si>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</si>
  <si>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</si>
  <si>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</si>
  <si>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</si>
  <si>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</si>
  <si>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</si>
  <si>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</si>
  <si>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</si>
  <si>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</si>
  <si>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</si>
  <si>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</si>
  <si>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</si>
  <si>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</si>
  <si>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</si>
  <si>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</si>
  <si>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</si>
  <si>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</si>
  <si>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</si>
  <si>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</si>
  <si>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</si>
  <si>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</si>
  <si>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</si>
  <si>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</si>
  <si>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</si>
  <si>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</si>
  <si>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</si>
  <si>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</si>
  <si>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</si>
  <si>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</si>
  <si>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</si>
  <si>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</si>
  <si>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</si>
  <si>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</si>
  <si>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</si>
  <si>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</si>
  <si>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</si>
  <si>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</si>
  <si>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</si>
  <si>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</si>
  <si>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</si>
  <si>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</si>
  <si>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</si>
  <si>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</si>
  <si>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</si>
  <si>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</si>
  <si>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</si>
  <si>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</si>
  <si>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</si>
  <si>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</si>
  <si>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</si>
  <si>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</si>
  <si>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</si>
  <si>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</si>
  <si>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</si>
  <si>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</si>
  <si>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</si>
  <si>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</si>
  <si>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</si>
  <si>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</si>
  <si>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</si>
  <si>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</si>
  <si>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</si>
  <si>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</si>
  <si>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</si>
  <si>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</si>
  <si>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</si>
  <si>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</si>
  <si>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</si>
  <si>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</si>
  <si>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</si>
  <si>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</si>
  <si>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</si>
  <si>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</si>
  <si>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</si>
  <si>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</si>
  <si>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</si>
  <si>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</si>
  <si>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</si>
  <si>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</si>
  <si>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</si>
  <si>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</si>
  <si>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</si>
  <si>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</si>
  <si>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</si>
  <si>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</si>
  <si>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</si>
  <si>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</si>
  <si>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</si>
  <si>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</si>
  <si>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</si>
  <si>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</si>
  <si>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</si>
  <si>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</si>
  <si>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</si>
  <si>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</si>
  <si>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</si>
  <si>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</si>
  <si>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</si>
  <si>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</si>
  <si>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</si>
  <si>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</si>
  <si>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</si>
  <si>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</si>
  <si>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</si>
  <si>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</si>
  <si>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</si>
  <si>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</si>
  <si>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</si>
  <si>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</si>
  <si>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</si>
  <si>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</si>
  <si>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</si>
  <si>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</si>
  <si>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</si>
  <si>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</si>
  <si>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</si>
  <si>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</si>
  <si>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</si>
  <si>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</si>
  <si>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</si>
  <si>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</si>
  <si>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</si>
  <si>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</si>
  <si>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</si>
  <si>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</si>
  <si>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</si>
  <si>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</si>
  <si>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</si>
  <si>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</si>
  <si>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</si>
  <si>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</si>
  <si>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</si>
  <si>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</si>
  <si>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</si>
  <si>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</si>
  <si>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</si>
  <si>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</si>
  <si>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</si>
  <si>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</si>
  <si>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</si>
  <si>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</si>
  <si>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</si>
  <si>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</si>
  <si>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</si>
  <si>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</si>
  <si>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</si>
  <si>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</si>
  <si>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</si>
  <si>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</si>
  <si>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</si>
  <si>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</si>
  <si>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</si>
  <si>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</si>
  <si>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</si>
  <si>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</si>
  <si>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</si>
  <si>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</si>
  <si>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</si>
  <si>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</si>
  <si>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</si>
  <si>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</si>
  <si>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</si>
  <si>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</si>
  <si>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</si>
  <si>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</si>
  <si>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</si>
  <si>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</si>
  <si>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</si>
  <si>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</si>
  <si>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</si>
  <si>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</si>
  <si>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</si>
  <si>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</si>
  <si>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</si>
  <si>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</si>
  <si>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</si>
  <si>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</si>
  <si>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</si>
  <si>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</si>
  <si>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</si>
  <si>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</si>
  <si>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</si>
  <si>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</si>
  <si>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</si>
  <si>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</si>
  <si>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</si>
  <si>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</si>
  <si>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</si>
  <si>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</si>
  <si>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</si>
  <si>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</si>
  <si>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</si>
  <si>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</si>
  <si>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</si>
  <si>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</si>
  <si>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</si>
  <si>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</si>
  <si>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</si>
  <si>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</si>
  <si>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</si>
  <si>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</si>
  <si>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</si>
  <si>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</si>
  <si>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</si>
  <si>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</si>
  <si>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</si>
  <si>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</si>
  <si>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</si>
  <si>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</si>
  <si>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</si>
  <si>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</si>
  <si>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</si>
  <si>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</si>
  <si>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</si>
  <si>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</si>
  <si>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</si>
  <si>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</si>
  <si>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</si>
  <si>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</si>
  <si>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</si>
  <si>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</si>
  <si>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</si>
  <si>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</si>
  <si>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</si>
  <si>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</si>
  <si>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</si>
  <si>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</si>
  <si>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</si>
  <si>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</si>
  <si>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</si>
  <si>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</si>
  <si>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</si>
  <si>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</si>
  <si>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</si>
  <si>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</si>
  <si>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</si>
  <si>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</si>
  <si>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</si>
  <si>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</si>
  <si>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</si>
  <si>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</si>
  <si>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</si>
  <si>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</si>
  <si>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</si>
  <si>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</si>
  <si>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</si>
  <si>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</si>
  <si>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</si>
  <si>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</si>
  <si>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</si>
  <si>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</si>
  <si>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</si>
  <si>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</si>
  <si>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</si>
  <si>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</si>
  <si>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</si>
  <si>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</si>
  <si>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</si>
  <si>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</si>
  <si>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</si>
  <si>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</si>
  <si>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</si>
  <si>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</si>
  <si>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</si>
  <si>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</si>
  <si>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</si>
  <si>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</si>
  <si>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</si>
  <si>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</si>
  <si>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</si>
  <si>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</si>
  <si>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</si>
  <si>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</si>
  <si>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</si>
  <si>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</si>
  <si>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</si>
  <si>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</si>
  <si>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</si>
  <si>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</si>
  <si>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</si>
  <si>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</si>
  <si>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</si>
  <si>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</si>
  <si>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</si>
  <si>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</si>
  <si>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</si>
  <si>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</si>
  <si>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</si>
  <si>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</si>
  <si>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</si>
  <si>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</si>
  <si>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</si>
  <si>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</si>
  <si>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</si>
  <si>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</si>
  <si>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</si>
  <si>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</si>
  <si>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</si>
  <si>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</si>
  <si>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</si>
  <si>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</si>
  <si>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</si>
  <si>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</si>
  <si>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</si>
  <si>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</si>
  <si>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</si>
  <si>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</si>
  <si>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</si>
  <si>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</si>
  <si>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</si>
  <si>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</si>
  <si>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</si>
  <si>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</si>
  <si>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</si>
  <si>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</si>
  <si>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</si>
  <si>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</si>
  <si>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</si>
  <si>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</si>
  <si>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</si>
  <si>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</si>
  <si>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</si>
  <si>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</si>
  <si>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</si>
  <si>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</si>
  <si>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</si>
  <si>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</si>
  <si>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</si>
  <si>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</si>
  <si>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</si>
  <si>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</si>
  <si>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</si>
  <si>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</si>
  <si>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</si>
  <si>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</si>
  <si>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</si>
  <si>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</si>
  <si>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</si>
  <si>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</si>
  <si>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</si>
  <si>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</si>
  <si>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</si>
  <si>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</si>
  <si>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</si>
  <si>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</si>
  <si>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</si>
  <si>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</si>
  <si>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</si>
  <si>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</si>
  <si>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</si>
  <si>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</si>
  <si>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</si>
  <si>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</si>
  <si>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</si>
  <si>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</si>
  <si>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</si>
  <si>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</si>
  <si>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</si>
  <si>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</si>
  <si>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</si>
  <si>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</si>
  <si>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</si>
  <si>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</si>
  <si>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</si>
  <si>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</si>
  <si>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</si>
  <si>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</si>
  <si>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</si>
  <si>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</si>
  <si>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</si>
  <si>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</si>
  <si>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</si>
  <si>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</si>
  <si>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</si>
  <si>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</si>
  <si>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</si>
  <si>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</si>
  <si>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</si>
  <si>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</si>
  <si>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</si>
  <si>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</si>
  <si>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</si>
  <si>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</si>
  <si>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</si>
  <si>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</si>
  <si>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</si>
  <si>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</si>
  <si>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</si>
  <si>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</si>
  <si>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</si>
  <si>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</si>
  <si>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</si>
  <si>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</si>
  <si>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</si>
  <si>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</si>
  <si>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</si>
  <si>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</si>
  <si>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</si>
  <si>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</si>
  <si>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</si>
  <si>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</si>
  <si>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</si>
  <si>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</si>
  <si>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</si>
  <si>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</si>
  <si>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</si>
  <si>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</si>
  <si>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</si>
  <si>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</si>
  <si>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</si>
  <si>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</si>
  <si>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</si>
  <si>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</si>
  <si>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</si>
  <si>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</si>
  <si>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</si>
  <si>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</si>
  <si>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</si>
  <si>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</si>
  <si>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</si>
  <si>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</si>
  <si>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</si>
  <si>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</si>
  <si>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</si>
  <si>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</si>
  <si>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</si>
  <si>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</si>
  <si>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</si>
  <si>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</si>
  <si>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</si>
  <si>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</si>
  <si>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</si>
  <si>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</si>
  <si>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</si>
  <si>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</si>
  <si>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</si>
  <si>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</si>
  <si>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</si>
  <si>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</si>
  <si>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</si>
  <si>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</si>
  <si>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</si>
  <si>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</si>
  <si>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</si>
  <si>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</si>
  <si>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</si>
  <si>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</si>
  <si>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</si>
  <si>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</si>
  <si>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</si>
  <si>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</si>
  <si>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</si>
  <si>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</si>
  <si>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</si>
  <si>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</si>
  <si>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</si>
  <si>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</si>
  <si>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</si>
  <si>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</si>
  <si>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</si>
  <si>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</si>
  <si>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</si>
  <si>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</si>
  <si>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</si>
  <si>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</si>
  <si>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</si>
  <si>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</si>
  <si>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</si>
  <si>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</si>
  <si>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</si>
  <si>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</si>
  <si>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</si>
  <si>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</si>
  <si>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</si>
  <si>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</si>
  <si>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</si>
  <si>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</si>
  <si>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</si>
  <si>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</si>
  <si>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</si>
  <si>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</si>
  <si>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</si>
  <si>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</si>
  <si>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</si>
  <si>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</si>
  <si>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</si>
  <si>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</si>
  <si>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</si>
  <si>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</si>
  <si>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</si>
  <si>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</si>
  <si>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</si>
  <si>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</si>
  <si>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</si>
  <si>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</si>
  <si>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</si>
  <si>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</si>
  <si>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</si>
  <si>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</si>
  <si>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</si>
  <si>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</si>
  <si>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</si>
  <si>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</si>
  <si>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</si>
  <si>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</si>
  <si>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</si>
  <si>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</si>
  <si>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</si>
  <si>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</si>
  <si>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</si>
  <si>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</si>
  <si>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</si>
  <si>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</si>
  <si>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</si>
  <si>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</si>
  <si>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</si>
  <si>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</si>
  <si>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</si>
  <si>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</si>
  <si>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</si>
  <si>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</si>
  <si>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</si>
  <si>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</si>
  <si>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</si>
  <si>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</si>
  <si>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</si>
  <si>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</si>
  <si>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</si>
  <si>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</si>
  <si>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</si>
  <si>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</si>
  <si>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</si>
  <si>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</si>
  <si>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</si>
  <si>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</si>
  <si>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</si>
  <si>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</si>
  <si>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</si>
  <si>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</si>
  <si>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</si>
  <si>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</si>
  <si>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</si>
  <si>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</si>
  <si>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</si>
  <si>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</si>
  <si>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</si>
  <si>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</si>
  <si>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</si>
  <si>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</si>
  <si>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</si>
  <si>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</si>
  <si>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</si>
  <si>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</si>
  <si>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</si>
  <si>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</si>
  <si>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</si>
  <si>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</si>
  <si>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</si>
  <si>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</si>
  <si>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</si>
  <si>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</si>
  <si>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</si>
  <si>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</si>
  <si>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</si>
  <si>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</si>
  <si>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</si>
  <si>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</si>
  <si>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</si>
  <si>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</si>
  <si>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</si>
  <si>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</si>
  <si>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</si>
  <si>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</si>
  <si>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</si>
  <si>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</si>
  <si>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</si>
  <si>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</si>
  <si>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</si>
  <si>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</si>
  <si>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</si>
  <si>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</si>
  <si>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</si>
  <si>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</si>
  <si>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</si>
  <si>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</si>
  <si>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</si>
  <si>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</si>
  <si>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</si>
  <si>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</si>
  <si>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</si>
  <si>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</si>
  <si>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</si>
  <si>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</si>
  <si>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</si>
  <si>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</si>
  <si>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</si>
  <si>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</si>
  <si>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</si>
  <si>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</si>
  <si>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</si>
  <si>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</si>
  <si>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</si>
  <si>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</si>
  <si>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</si>
  <si>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</si>
  <si>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</si>
  <si>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</si>
  <si>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</si>
  <si>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</si>
  <si>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</si>
  <si>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</si>
  <si>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</si>
  <si>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</si>
  <si>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</si>
  <si>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</si>
  <si>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</si>
  <si>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</si>
  <si>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</si>
  <si>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</si>
  <si>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</si>
  <si>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</si>
  <si>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</si>
  <si>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</si>
  <si>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</si>
  <si>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</si>
  <si>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</si>
  <si>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</si>
  <si>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</si>
  <si>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</si>
  <si>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</si>
  <si>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</si>
  <si>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</si>
  <si>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</si>
  <si>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</si>
  <si>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</si>
  <si>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</si>
  <si>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</si>
  <si>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</si>
  <si>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</si>
  <si>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</si>
  <si>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</si>
  <si>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</si>
  <si>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</si>
  <si>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</si>
  <si>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</si>
  <si>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</si>
  <si>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</si>
  <si>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</si>
  <si>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</si>
  <si>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</si>
  <si>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</si>
  <si>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</si>
  <si>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</si>
  <si>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</si>
  <si>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</si>
  <si>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</si>
  <si>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</si>
  <si>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</si>
  <si>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</si>
  <si>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</si>
  <si>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</si>
  <si>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</si>
  <si>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</si>
  <si>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</si>
  <si>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</si>
  <si>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</si>
  <si>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</si>
  <si>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</si>
  <si>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</si>
  <si>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</si>
  <si>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</si>
  <si>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</si>
  <si>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</si>
  <si>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</si>
  <si>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</si>
  <si>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</si>
  <si>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</si>
  <si>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</si>
  <si>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</si>
  <si>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</si>
  <si>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</si>
  <si>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</si>
  <si>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</si>
  <si>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</si>
  <si>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</si>
  <si>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</si>
  <si>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</si>
  <si>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</si>
  <si>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</si>
  <si>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</si>
  <si>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</si>
  <si>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</si>
  <si>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</si>
  <si>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</si>
  <si>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</si>
  <si>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</si>
  <si>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</si>
  <si>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</si>
  <si>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</si>
  <si>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</si>
  <si>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</si>
  <si>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</si>
  <si>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</si>
  <si>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</si>
  <si>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</si>
  <si>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</si>
  <si>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</si>
  <si>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</si>
  <si>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</si>
  <si>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</si>
  <si>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</si>
  <si>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</si>
  <si>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</si>
  <si>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</si>
  <si>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</si>
  <si>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</si>
  <si>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</si>
  <si>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</si>
  <si>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</si>
  <si>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</si>
  <si>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</si>
  <si>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</si>
  <si>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</si>
  <si>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</si>
  <si>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</si>
  <si>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</si>
  <si>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</si>
  <si>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</si>
  <si>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</si>
  <si>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</si>
  <si>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</si>
  <si>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</si>
  <si>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</si>
  <si>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</si>
  <si>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</si>
  <si>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</si>
  <si>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</si>
  <si>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</si>
  <si>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</si>
  <si>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</si>
  <si>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</si>
  <si>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</si>
  <si>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</si>
  <si>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</si>
  <si>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</si>
  <si>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</si>
  <si>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</si>
  <si>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</si>
  <si>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</si>
  <si>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</si>
  <si>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</si>
  <si>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</si>
  <si>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</si>
  <si>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</si>
  <si>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</si>
  <si>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</si>
  <si>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</si>
  <si>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</si>
  <si>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</si>
  <si>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</si>
  <si>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</si>
  <si>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</si>
  <si>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</si>
  <si>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</si>
  <si>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</si>
  <si>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</si>
  <si>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</si>
  <si>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</si>
  <si>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</si>
  <si>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</si>
  <si>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</si>
  <si>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</si>
  <si>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</si>
  <si>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</si>
  <si>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</si>
  <si>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</si>
  <si>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</si>
  <si>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</si>
  <si>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</si>
  <si>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</si>
  <si>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</si>
  <si>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</si>
  <si>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</si>
  <si>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</si>
  <si>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</si>
  <si>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</si>
  <si>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</si>
  <si>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</si>
  <si>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</si>
  <si>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</si>
  <si>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</si>
  <si>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</si>
  <si>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</si>
  <si>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</si>
  <si>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</si>
  <si>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</si>
  <si>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</si>
  <si>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</si>
  <si>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</si>
  <si>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</si>
  <si>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</si>
  <si>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</si>
  <si>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</si>
  <si>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</si>
  <si>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</si>
  <si>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</si>
  <si>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</si>
  <si>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</si>
  <si>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</si>
  <si>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</si>
  <si>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</si>
  <si>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</si>
  <si>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</si>
  <si>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</si>
  <si>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</si>
  <si>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</si>
  <si>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</si>
  <si>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</si>
  <si>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</si>
  <si>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</si>
  <si>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</si>
  <si>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</si>
  <si>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</si>
  <si>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</si>
  <si>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</si>
  <si>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</si>
  <si>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</si>
  <si>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</si>
  <si>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</si>
  <si>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</si>
  <si>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</si>
  <si>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</si>
  <si>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</si>
  <si>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</si>
  <si>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</si>
  <si>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</si>
  <si>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</si>
  <si>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</si>
  <si>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</si>
  <si>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</si>
  <si>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</si>
  <si>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</si>
  <si>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</si>
  <si>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</si>
  <si>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</si>
  <si>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</si>
  <si>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</si>
  <si>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</si>
  <si>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</si>
  <si>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</si>
  <si>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</si>
  <si>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</si>
  <si>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</si>
  <si>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</si>
  <si>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</si>
  <si>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</si>
  <si>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</si>
  <si>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</si>
  <si>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</si>
  <si>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</si>
  <si>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</si>
  <si>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</si>
  <si>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</si>
  <si>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</si>
  <si>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</si>
  <si>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</si>
  <si>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</si>
  <si>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</si>
  <si>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</si>
  <si>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</si>
  <si>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</si>
  <si>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</si>
  <si>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</si>
  <si>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</si>
  <si>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</si>
  <si>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</si>
  <si>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</si>
  <si>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</si>
  <si>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</si>
  <si>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</si>
  <si>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</si>
  <si>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</si>
  <si>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</si>
  <si>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</si>
  <si>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</si>
  <si>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</si>
  <si>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</si>
  <si>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</si>
  <si>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</si>
  <si>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</si>
  <si>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</si>
  <si>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</si>
  <si>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</si>
  <si>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</si>
  <si>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</si>
  <si>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</si>
  <si>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</si>
  <si>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</si>
  <si>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</si>
  <si>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</si>
  <si>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</si>
  <si>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</si>
  <si>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</si>
  <si>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</si>
  <si>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</si>
  <si>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</si>
  <si>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</si>
  <si>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</si>
  <si>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</si>
  <si>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</si>
  <si>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</si>
  <si>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</si>
  <si>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</si>
  <si>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</si>
  <si>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</si>
  <si>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</si>
  <si>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</si>
  <si>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</si>
  <si>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</si>
  <si>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</si>
  <si>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</si>
  <si>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</si>
  <si>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</si>
  <si>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</si>
  <si>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</si>
  <si>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</si>
  <si>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</si>
  <si>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</si>
  <si>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</si>
  <si>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</si>
  <si>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</si>
  <si>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</si>
  <si>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</si>
  <si>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</si>
  <si>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</si>
  <si>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</si>
  <si>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</si>
  <si>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</si>
  <si>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</si>
  <si>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</si>
  <si>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</si>
  <si>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</si>
  <si>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</si>
  <si>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</si>
  <si>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</si>
  <si>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</si>
  <si>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</si>
  <si>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</si>
  <si>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</si>
  <si>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</si>
  <si>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</si>
  <si>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</si>
  <si>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</si>
  <si>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</si>
  <si>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</si>
  <si>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</si>
  <si>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</si>
  <si>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</si>
  <si>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</si>
  <si>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</si>
  <si>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</si>
  <si>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</si>
  <si>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</si>
  <si>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</si>
  <si>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</si>
  <si>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</si>
  <si>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</si>
  <si>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</si>
  <si>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</si>
  <si>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</si>
  <si>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</si>
  <si>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</si>
  <si>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</si>
  <si>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</si>
  <si>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</si>
  <si>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</si>
  <si>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</si>
  <si>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</si>
  <si>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</si>
  <si>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</si>
  <si>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</si>
  <si>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</si>
  <si>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</si>
  <si>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</si>
  <si>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</si>
  <si>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</si>
  <si>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</si>
  <si>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</si>
  <si>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</si>
  <si>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</si>
  <si>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</si>
  <si>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</si>
  <si>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</si>
  <si>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</si>
  <si>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</si>
  <si>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</si>
  <si>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</si>
  <si>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</si>
  <si>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</si>
  <si>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</si>
  <si>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</si>
  <si>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</si>
  <si>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</si>
  <si>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</si>
  <si>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</si>
  <si>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</si>
  <si>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</si>
  <si>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</si>
  <si>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</si>
  <si>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</si>
  <si>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</si>
  <si>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</si>
  <si>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</si>
  <si>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</si>
  <si>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</si>
  <si>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</si>
  <si>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</si>
  <si>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</si>
  <si>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</si>
  <si>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</si>
  <si>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</si>
  <si>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</si>
  <si>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</si>
  <si>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</si>
  <si>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</si>
  <si>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</si>
  <si>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</si>
  <si>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</si>
  <si>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</si>
  <si>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</si>
  <si>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</si>
  <si>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</si>
  <si>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</si>
  <si>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</si>
  <si>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</si>
  <si>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</si>
  <si>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</si>
  <si>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</si>
  <si>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</si>
  <si>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</si>
  <si>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</si>
  <si>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</si>
  <si>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</si>
  <si>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</si>
  <si>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</si>
  <si>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</si>
  <si>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</si>
  <si>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</si>
  <si>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</si>
  <si>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</si>
  <si>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</si>
  <si>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</si>
  <si>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</si>
  <si>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</si>
  <si>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</si>
  <si>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</si>
  <si>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</si>
  <si>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</si>
  <si>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</si>
  <si>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</si>
  <si>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</si>
  <si>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</si>
  <si>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</si>
  <si>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</si>
  <si>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</si>
  <si>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</si>
  <si>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</si>
  <si>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</si>
  <si>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</si>
  <si>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</si>
  <si>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</si>
  <si>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</si>
  <si>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</si>
  <si>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</si>
  <si>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</si>
  <si>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</si>
  <si>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</si>
  <si>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</si>
  <si>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</si>
  <si>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</si>
  <si>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</si>
  <si>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</si>
  <si>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</si>
  <si>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</si>
  <si>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</si>
  <si>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</si>
  <si>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</si>
  <si>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</si>
  <si>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</si>
  <si>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</si>
  <si>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</si>
  <si>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</si>
  <si>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</si>
  <si>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</si>
  <si>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</si>
  <si>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</si>
  <si>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</si>
  <si>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</si>
  <si>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</si>
  <si>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</si>
  <si>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</si>
  <si>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</si>
  <si>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</si>
  <si>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</si>
  <si>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</si>
  <si>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</si>
  <si>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</si>
  <si>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</si>
  <si>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</si>
  <si>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</si>
  <si>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</si>
  <si>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</si>
  <si>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</si>
  <si>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</si>
  <si>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</si>
  <si>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</si>
  <si>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</si>
  <si>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</si>
  <si>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</si>
  <si>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</si>
  <si>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</si>
  <si>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</si>
  <si>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</si>
  <si>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</si>
  <si>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</si>
  <si>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</si>
  <si>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</si>
  <si>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</si>
  <si>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</si>
  <si>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</si>
  <si>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</si>
  <si>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</si>
  <si>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</si>
  <si>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</si>
  <si>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</si>
  <si>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</si>
  <si>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</si>
  <si>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</si>
  <si>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</si>
  <si>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</si>
  <si>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</si>
  <si>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</si>
  <si>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</si>
  <si>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</si>
  <si>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</si>
  <si>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</si>
  <si>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</si>
  <si>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</si>
  <si>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</si>
  <si>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</si>
  <si>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</si>
  <si>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</si>
  <si>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</si>
  <si>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</si>
  <si>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</si>
  <si>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</si>
  <si>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</si>
  <si>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</si>
  <si>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</si>
  <si>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</si>
  <si>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</si>
  <si>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</si>
  <si>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</si>
  <si>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</si>
  <si>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</si>
  <si>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</si>
  <si>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</si>
  <si>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</si>
  <si>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</si>
  <si>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</si>
  <si>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</si>
  <si>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</si>
  <si>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</si>
  <si>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</si>
  <si>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</si>
  <si>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</si>
  <si>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</si>
  <si>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</si>
  <si>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</si>
  <si>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</si>
  <si>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</si>
  <si>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</si>
  <si>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</si>
  <si>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</si>
  <si>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</si>
  <si>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</si>
  <si>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</si>
  <si>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</si>
  <si>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</si>
  <si>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</si>
  <si>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</si>
  <si>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</si>
  <si>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</si>
  <si>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</si>
  <si>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</si>
  <si>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</si>
  <si>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</si>
  <si>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</si>
  <si>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</si>
  <si>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</si>
  <si>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</si>
  <si>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</si>
  <si>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</si>
  <si>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</si>
  <si>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</si>
  <si>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</si>
  <si>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</si>
  <si>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</si>
  <si>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</si>
  <si>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</si>
  <si>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</si>
  <si>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</si>
  <si>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</si>
  <si>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</si>
  <si>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</si>
  <si>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</si>
  <si>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</si>
  <si>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</si>
  <si>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</si>
  <si>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</si>
  <si>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</si>
  <si>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</si>
  <si>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</si>
  <si>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</si>
  <si>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</si>
  <si>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</si>
  <si>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</si>
  <si>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</si>
  <si>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</si>
  <si>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</si>
  <si>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</si>
  <si>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</si>
  <si>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</si>
  <si>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</si>
  <si>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</si>
  <si>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</si>
  <si>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</si>
  <si>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</si>
  <si>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</si>
  <si>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</si>
  <si>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</si>
  <si>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</si>
  <si>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</si>
  <si>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</si>
  <si>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</si>
  <si>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</si>
  <si>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</si>
  <si>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</si>
  <si>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</si>
  <si>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</si>
  <si>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</si>
  <si>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</si>
  <si>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</si>
  <si>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</si>
  <si>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</si>
  <si>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</si>
  <si>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</si>
  <si>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</si>
  <si>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</si>
  <si>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</si>
  <si>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</si>
  <si>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</si>
  <si>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</si>
  <si>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</si>
  <si>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</si>
  <si>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</si>
  <si>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</si>
  <si>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</si>
  <si>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</si>
  <si>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</si>
  <si>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</si>
  <si>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</si>
  <si>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</si>
  <si>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</si>
  <si>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</si>
  <si>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</si>
  <si>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</si>
  <si>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</si>
  <si>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</si>
  <si>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</si>
  <si>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</si>
  <si>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</si>
  <si>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</si>
  <si>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</si>
  <si>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</si>
  <si>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</si>
  <si>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</si>
  <si>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</si>
  <si>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</si>
  <si>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</si>
  <si>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</si>
  <si>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</si>
  <si>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</si>
  <si>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</si>
  <si>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</si>
  <si>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</si>
  <si>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</si>
  <si>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</si>
  <si>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</si>
  <si>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</si>
  <si>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</si>
  <si>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</si>
  <si>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</si>
  <si>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</si>
  <si>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</si>
  <si>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</si>
  <si>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</si>
  <si>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</si>
  <si>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</si>
  <si>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</si>
  <si>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</si>
  <si>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</si>
  <si>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</si>
  <si>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</si>
  <si>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</si>
  <si>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</si>
  <si>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</si>
  <si>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</si>
  <si>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</si>
  <si>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</si>
  <si>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</si>
  <si>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</si>
  <si>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</si>
  <si>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</si>
  <si>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</si>
  <si>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</si>
  <si>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</si>
  <si>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</si>
  <si>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</si>
  <si>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</si>
  <si>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</si>
  <si>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</si>
  <si>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</si>
  <si>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</si>
  <si>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</si>
  <si>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</si>
  <si>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</si>
  <si>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</si>
  <si>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</si>
  <si>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</si>
  <si>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</si>
  <si>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</si>
  <si>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</si>
  <si>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</si>
  <si>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</si>
  <si>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</si>
  <si>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</si>
  <si>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</si>
  <si>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</si>
  <si>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</si>
  <si>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</si>
  <si>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</si>
  <si>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</si>
  <si>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</si>
  <si>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</si>
  <si>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</si>
  <si>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</si>
  <si>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</si>
  <si>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</si>
  <si>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</si>
  <si>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</si>
  <si>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</si>
  <si>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</si>
  <si>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</si>
  <si>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</si>
  <si>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</si>
  <si>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</si>
  <si>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</si>
  <si>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</si>
  <si>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</si>
  <si>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</si>
  <si>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</si>
  <si>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</si>
  <si>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</si>
  <si>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</si>
  <si>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</si>
  <si>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</si>
  <si>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</si>
  <si>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</si>
  <si>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</si>
  <si>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</si>
  <si>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</si>
  <si>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</si>
  <si>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</si>
  <si>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</si>
  <si>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</si>
  <si>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</si>
  <si>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</si>
  <si>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</si>
  <si>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</si>
  <si>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</si>
  <si>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</si>
  <si>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</si>
  <si>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</si>
  <si>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</si>
  <si>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</si>
  <si>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</si>
  <si>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</si>
  <si>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</si>
  <si>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</si>
  <si>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</si>
  <si>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</si>
  <si>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</si>
  <si>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</si>
  <si>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</si>
  <si>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</si>
  <si>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</si>
  <si>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</si>
  <si>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</si>
  <si>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</si>
  <si>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</si>
  <si>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</si>
  <si>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</si>
  <si>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</si>
  <si>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</si>
  <si>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</si>
  <si>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</si>
  <si>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</si>
  <si>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</si>
  <si>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</si>
  <si>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</si>
  <si>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</si>
  <si>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</si>
  <si>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</si>
  <si>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</si>
  <si>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</si>
  <si>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</si>
  <si>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</si>
  <si>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</si>
  <si>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</si>
  <si>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</si>
  <si>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</si>
  <si>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</si>
  <si>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</si>
  <si>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</si>
  <si>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</si>
  <si>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</si>
  <si>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</si>
  <si>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</si>
  <si>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</si>
  <si>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</si>
  <si>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</si>
  <si>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</si>
  <si>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</si>
  <si>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</si>
  <si>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</si>
  <si>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</si>
  <si>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</si>
  <si>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</si>
  <si>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</si>
  <si>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</si>
  <si>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</si>
  <si>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</si>
  <si>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</si>
  <si>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</si>
  <si>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</si>
  <si>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</si>
  <si>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</si>
  <si>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</si>
  <si>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</si>
  <si>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</si>
  <si>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</si>
  <si>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</si>
  <si>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</si>
  <si>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</si>
  <si>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</si>
  <si>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</si>
  <si>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</si>
  <si>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</si>
  <si>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</si>
  <si>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</si>
  <si>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</si>
  <si>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</si>
  <si>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</si>
  <si>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</si>
  <si>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</si>
  <si>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</si>
  <si>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</si>
  <si>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</si>
  <si>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</si>
  <si>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</si>
  <si>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</si>
  <si>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</si>
  <si>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</si>
  <si>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</si>
  <si>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</si>
  <si>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</si>
  <si>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</si>
  <si>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</si>
  <si>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</si>
  <si>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</si>
  <si>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</si>
  <si>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</si>
  <si>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</si>
  <si>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</si>
  <si>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</si>
  <si>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</si>
  <si>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</si>
  <si>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</si>
  <si>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</si>
  <si>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</si>
  <si>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</si>
  <si>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</si>
  <si>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</si>
  <si>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</si>
  <si>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</si>
  <si>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</si>
  <si>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</si>
  <si>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</si>
  <si>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</si>
  <si>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</si>
  <si>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</si>
  <si>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</si>
  <si>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</si>
  <si>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</si>
  <si>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</si>
  <si>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</si>
  <si>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</si>
  <si>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</si>
  <si>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</si>
  <si>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</si>
  <si>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</si>
  <si>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</si>
  <si>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</si>
  <si>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</si>
  <si>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</si>
  <si>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</si>
  <si>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</si>
  <si>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</si>
  <si>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</si>
  <si>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</si>
  <si>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</si>
  <si>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</si>
  <si>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</si>
  <si>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</si>
  <si>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</si>
  <si>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</si>
  <si>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</si>
  <si>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</si>
  <si>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</si>
  <si>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</si>
  <si>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</si>
  <si>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</si>
  <si>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</si>
  <si>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</si>
  <si>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</si>
  <si>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</si>
  <si>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</si>
  <si>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</si>
  <si>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</si>
  <si>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</si>
  <si>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</si>
  <si>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</si>
  <si>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</si>
  <si>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</si>
  <si>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</si>
  <si>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</si>
  <si>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</si>
  <si>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</si>
  <si>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</si>
  <si>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</si>
  <si>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</si>
  <si>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</si>
  <si>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</si>
  <si>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</si>
  <si>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</si>
  <si>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</si>
  <si>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</si>
  <si>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</si>
  <si>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</si>
  <si>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</si>
  <si>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</si>
  <si>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</si>
  <si>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</si>
  <si>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</si>
  <si>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</si>
  <si>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</si>
  <si>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</si>
  <si>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</si>
  <si>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</si>
  <si>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</si>
  <si>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</si>
  <si>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</si>
  <si>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</si>
  <si>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</si>
  <si>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</si>
  <si>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</si>
  <si>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</si>
  <si>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</si>
  <si>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</si>
  <si>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</si>
  <si>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</si>
  <si>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</si>
  <si>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</si>
  <si>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</si>
  <si>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</si>
  <si>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</si>
  <si>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</si>
  <si>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</si>
  <si>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</si>
  <si>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</si>
  <si>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</si>
  <si>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</si>
  <si>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</si>
  <si>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</si>
  <si>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</si>
  <si>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</si>
  <si>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</si>
  <si>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</si>
  <si>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</si>
  <si>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</si>
  <si>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</si>
  <si>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</si>
  <si>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</si>
  <si>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</si>
  <si>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</si>
  <si>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</si>
  <si>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</si>
  <si>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</si>
  <si>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</si>
  <si>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</si>
  <si>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</si>
  <si>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</si>
  <si>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</si>
  <si>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</si>
  <si>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</si>
  <si>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</si>
  <si>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</si>
  <si>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</si>
  <si>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</si>
  <si>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</si>
  <si>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</si>
  <si>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</si>
  <si>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</si>
  <si>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</si>
  <si>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</si>
  <si>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</si>
  <si>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</si>
  <si>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</si>
  <si>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</si>
  <si>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</si>
  <si>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</si>
  <si>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</si>
  <si>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</si>
  <si>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</si>
  <si>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</si>
  <si>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</si>
  <si>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</si>
  <si>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</si>
  <si>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</si>
  <si>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</si>
  <si>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</si>
  <si>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</si>
  <si>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</si>
  <si>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</si>
  <si>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</si>
  <si>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</si>
  <si>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</si>
  <si>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</si>
  <si>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</si>
  <si>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</si>
  <si>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</si>
  <si>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</si>
  <si>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</si>
  <si>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</si>
  <si>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</si>
  <si>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</si>
  <si>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</si>
  <si>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</si>
  <si>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</si>
  <si>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</si>
  <si>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</si>
  <si>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</si>
  <si>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</si>
  <si>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</si>
  <si>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</si>
  <si>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</si>
  <si>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</si>
  <si>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</si>
  <si>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</si>
  <si>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</si>
  <si>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</si>
  <si>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</si>
  <si>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</si>
  <si>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</si>
  <si>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</si>
  <si>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</si>
  <si>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</si>
  <si>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</si>
  <si>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</si>
  <si>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</si>
  <si>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</si>
  <si>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</si>
  <si>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</si>
  <si>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</si>
  <si>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</si>
  <si>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</si>
  <si>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</si>
  <si>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</si>
  <si>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</si>
  <si>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</si>
  <si>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</si>
  <si>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</si>
  <si>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</si>
  <si>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</si>
  <si>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</si>
  <si>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</si>
  <si>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</si>
  <si>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</si>
  <si>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</si>
  <si>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</si>
  <si>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</si>
  <si>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</si>
  <si>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</si>
  <si>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</si>
  <si>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</si>
  <si>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</si>
  <si>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</si>
  <si>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</si>
  <si>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</si>
  <si>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</si>
  <si>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</si>
  <si>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</si>
  <si>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</si>
  <si>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</si>
  <si>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</si>
  <si>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</si>
  <si>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</si>
  <si>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</si>
  <si>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</si>
  <si>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</si>
  <si>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</si>
  <si>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</si>
  <si>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</si>
  <si>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</si>
  <si>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</si>
  <si>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</si>
  <si>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</si>
  <si>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</si>
  <si>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</si>
  <si>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</si>
  <si>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</si>
  <si>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</si>
  <si>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</si>
  <si>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</si>
  <si>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</si>
  <si>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</si>
  <si>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</si>
  <si>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</si>
  <si>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</si>
  <si>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</si>
  <si>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</si>
  <si>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</si>
  <si>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</si>
  <si>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</si>
  <si>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</si>
  <si>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</si>
  <si>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</si>
  <si>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</si>
  <si>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</si>
  <si>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</si>
  <si>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</si>
  <si>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</si>
  <si>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</si>
  <si>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</si>
  <si>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</si>
  <si>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</si>
  <si>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</si>
  <si>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</si>
  <si>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</si>
  <si>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</si>
  <si>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</si>
  <si>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</si>
  <si>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</si>
  <si>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</si>
  <si>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</si>
  <si>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</si>
  <si>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</si>
  <si>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</si>
  <si>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</si>
  <si>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</si>
  <si>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</si>
  <si>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</si>
  <si>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</si>
  <si>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</si>
  <si>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</si>
  <si>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</si>
  <si>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</si>
  <si>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</si>
  <si>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</si>
  <si>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</si>
  <si>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</si>
  <si>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</si>
  <si>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</si>
  <si>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</si>
  <si>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</si>
  <si>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</si>
  <si>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</si>
  <si>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</si>
  <si>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</si>
  <si>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</si>
  <si>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</si>
  <si>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</si>
  <si>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</si>
  <si>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</si>
  <si>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</si>
  <si>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</si>
  <si>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</si>
  <si>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</si>
  <si>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</si>
  <si>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</si>
  <si>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</si>
  <si>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</si>
  <si>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</si>
  <si>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</si>
  <si>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</si>
  <si>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</si>
  <si>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</si>
  <si>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</si>
  <si>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</si>
  <si>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</si>
  <si>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</si>
  <si>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</si>
  <si>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</si>
  <si>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</si>
  <si>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</si>
  <si>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</si>
  <si>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</si>
  <si>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</si>
  <si>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</si>
  <si>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</si>
  <si>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</si>
  <si>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</si>
  <si>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</si>
  <si>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</si>
  <si>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</si>
  <si>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</si>
  <si>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</si>
  <si>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</si>
  <si>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</si>
  <si>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</si>
  <si>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</si>
  <si>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</si>
  <si>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</si>
  <si>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</si>
  <si>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</si>
  <si>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</si>
  <si>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</si>
  <si>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</si>
  <si>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</si>
  <si>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</si>
  <si>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</si>
  <si>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</si>
  <si>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</si>
  <si>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</si>
  <si>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</si>
  <si>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</si>
  <si>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</si>
  <si>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</si>
  <si>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</si>
  <si>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</si>
  <si>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</si>
  <si>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</si>
  <si>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</si>
  <si>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</si>
  <si>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</si>
  <si>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</si>
  <si>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</si>
  <si>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</si>
  <si>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</si>
  <si>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</si>
  <si>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</si>
  <si>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</si>
  <si>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</si>
  <si>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</si>
  <si>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</si>
  <si>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</si>
  <si>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</si>
  <si>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</si>
  <si>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</si>
  <si>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</si>
  <si>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</si>
  <si>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</si>
  <si>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</si>
  <si>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</si>
  <si>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</si>
  <si>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</si>
  <si>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</si>
  <si>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</si>
  <si>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</si>
  <si>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</si>
  <si>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</si>
  <si>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</si>
  <si>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</si>
  <si>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</si>
  <si>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</si>
  <si>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</si>
  <si>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</si>
  <si>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</si>
  <si>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</si>
  <si>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</si>
  <si>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</si>
  <si>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</si>
  <si>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</si>
  <si>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</si>
  <si>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</si>
  <si>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</si>
  <si>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</si>
  <si>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</si>
  <si>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</si>
  <si>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</si>
  <si>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</si>
  <si>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</si>
  <si>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</si>
  <si>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</si>
  <si>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</si>
  <si>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</si>
  <si>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</si>
  <si>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</si>
  <si>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</si>
  <si>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</si>
  <si>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</si>
  <si>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</si>
  <si>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</si>
  <si>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</si>
  <si>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</si>
  <si>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</si>
  <si>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</si>
  <si>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</si>
  <si>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</si>
  <si>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</si>
  <si>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</si>
  <si>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</si>
  <si>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</si>
  <si>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</si>
  <si>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</si>
  <si>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</si>
  <si>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</si>
  <si>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</si>
  <si>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</si>
  <si>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</si>
  <si>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</si>
  <si>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</si>
  <si>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</si>
  <si>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</si>
  <si>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</si>
  <si>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</si>
  <si>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</si>
  <si>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</si>
  <si>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</si>
  <si>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</si>
  <si>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</si>
  <si>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</si>
  <si>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</si>
  <si>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</si>
  <si>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</si>
  <si>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</si>
  <si>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</si>
  <si>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</si>
  <si>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</si>
  <si>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</si>
  <si>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</si>
  <si>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</si>
  <si>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</si>
  <si>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</si>
  <si>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</si>
  <si>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</si>
  <si>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</si>
  <si>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</si>
  <si>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</si>
  <si>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</si>
  <si>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</si>
  <si>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</si>
  <si>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</si>
  <si>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</si>
  <si>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</si>
  <si>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</si>
  <si>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</si>
  <si>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</si>
  <si>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</si>
  <si>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</si>
  <si>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</si>
  <si>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</si>
  <si>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</si>
  <si>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</si>
  <si>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</si>
  <si>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</si>
  <si>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</si>
  <si>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</si>
  <si>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</si>
  <si>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</si>
  <si>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</si>
  <si>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</si>
  <si>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</si>
  <si>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</si>
  <si>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</si>
  <si>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</si>
  <si>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</si>
  <si>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</si>
  <si>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</si>
  <si>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</si>
  <si>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</si>
  <si>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</si>
  <si>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</si>
  <si>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</si>
  <si>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</si>
  <si>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</si>
  <si>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</si>
  <si>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</si>
  <si>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</si>
  <si>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</si>
  <si>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</si>
  <si>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</si>
  <si>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</si>
  <si>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</si>
  <si>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</si>
  <si>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</si>
  <si>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</si>
  <si>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</si>
  <si>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</si>
  <si>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</si>
  <si>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</si>
  <si>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</si>
  <si>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</si>
  <si>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</si>
  <si>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</si>
  <si>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</si>
  <si>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</si>
  <si>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</si>
  <si>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</si>
  <si>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</si>
  <si>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</si>
  <si>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</si>
  <si>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</si>
  <si>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</si>
  <si>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</si>
  <si>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</si>
  <si>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</si>
  <si>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</si>
  <si>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</si>
  <si>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</si>
  <si>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</si>
  <si>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</si>
  <si>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</si>
  <si>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</si>
  <si>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</si>
  <si>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</si>
  <si>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</si>
  <si>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</si>
  <si>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</si>
  <si>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</si>
  <si>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</si>
  <si>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</si>
  <si>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</si>
  <si>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</si>
  <si>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</si>
  <si>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</si>
  <si>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</si>
  <si>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</si>
  <si>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</si>
  <si>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</si>
  <si>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</si>
  <si>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</si>
  <si>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</si>
  <si>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</si>
  <si>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</si>
  <si>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</si>
  <si>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</si>
  <si>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</si>
  <si>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</si>
  <si>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</si>
  <si>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</si>
  <si>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</si>
  <si>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</si>
  <si>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</si>
  <si>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</si>
  <si>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</si>
  <si>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</si>
  <si>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</si>
  <si>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</si>
  <si>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</si>
  <si>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</si>
  <si>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</si>
  <si>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</si>
  <si>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</si>
  <si>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</si>
  <si>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</si>
  <si>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</si>
  <si>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</si>
  <si>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</si>
  <si>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</si>
  <si>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</si>
  <si>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</si>
  <si>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</si>
  <si>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</si>
  <si>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</si>
  <si>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</si>
  <si>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</si>
  <si>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</si>
  <si>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</si>
  <si>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</si>
  <si>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</si>
  <si>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</si>
  <si>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</si>
  <si>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</si>
  <si>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</si>
  <si>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</si>
  <si>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</si>
  <si>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</si>
  <si>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</si>
  <si>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</si>
  <si>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</si>
  <si>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</si>
  <si>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</si>
  <si>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</si>
  <si>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</si>
  <si>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</si>
  <si>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</si>
  <si>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</si>
  <si>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</si>
  <si>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</si>
  <si>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</si>
  <si>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</si>
  <si>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</si>
  <si>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</si>
  <si>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</si>
  <si>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</si>
  <si>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</si>
  <si>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</si>
  <si>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</si>
  <si>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</si>
  <si>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</si>
  <si>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</si>
  <si>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</si>
  <si>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</si>
  <si>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</si>
  <si>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</si>
  <si>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</si>
  <si>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</si>
  <si>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</si>
  <si>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</si>
  <si>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</si>
  <si>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</si>
  <si>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</si>
  <si>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</si>
  <si>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</si>
  <si>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</si>
  <si>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</si>
  <si>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</si>
  <si>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</si>
  <si>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</si>
  <si>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</si>
  <si>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</si>
  <si>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</si>
  <si>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</si>
  <si>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</si>
  <si>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</si>
  <si>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</si>
  <si>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</si>
  <si>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</si>
  <si>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</si>
  <si>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</si>
  <si>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</si>
  <si>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</si>
  <si>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</si>
  <si>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</si>
  <si>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</si>
  <si>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</si>
  <si>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</si>
  <si>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</si>
  <si>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</si>
  <si>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</si>
  <si>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</si>
  <si>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</si>
  <si>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</si>
  <si>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</si>
  <si>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</si>
  <si>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</si>
  <si>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</si>
  <si>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</si>
  <si>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</si>
  <si>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</si>
  <si>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</si>
  <si>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</si>
  <si>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</si>
  <si>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</si>
  <si>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</si>
  <si>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</si>
  <si>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</si>
  <si>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</si>
  <si>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</si>
  <si>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</si>
  <si>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</si>
  <si>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</si>
  <si>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</si>
  <si>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</si>
  <si>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</si>
  <si>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</si>
  <si>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</si>
  <si>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</si>
  <si>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</si>
  <si>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</si>
  <si>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</si>
  <si>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</si>
  <si>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</si>
  <si>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</si>
  <si>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</si>
  <si>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</si>
  <si>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</si>
  <si>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</si>
  <si>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</si>
  <si>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</si>
  <si>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</si>
  <si>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</si>
  <si>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</si>
  <si>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</si>
  <si>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</si>
  <si>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</si>
  <si>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</si>
  <si>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</si>
  <si>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</si>
  <si>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</si>
  <si>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</si>
  <si>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</si>
  <si>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</si>
  <si>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</si>
  <si>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</si>
  <si>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</si>
  <si>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</si>
  <si>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</si>
  <si>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</si>
  <si>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</si>
  <si>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</si>
  <si>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</si>
  <si>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</si>
  <si>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</si>
  <si>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</si>
  <si>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</si>
  <si>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</si>
  <si>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</si>
  <si>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</si>
  <si>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</si>
  <si>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</si>
  <si>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</si>
  <si>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</si>
  <si>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</si>
  <si>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</si>
  <si>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</si>
  <si>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</si>
  <si>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</si>
  <si>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</si>
  <si>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</si>
  <si>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</si>
  <si>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</si>
  <si>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</si>
  <si>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</si>
  <si>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</si>
  <si>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</si>
  <si>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</si>
  <si>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</si>
  <si>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</si>
  <si>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</si>
  <si>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</si>
  <si>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</si>
  <si>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</si>
  <si>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</si>
  <si>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</si>
  <si>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</si>
  <si>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</si>
  <si>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</si>
  <si>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</si>
  <si>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</si>
  <si>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</si>
  <si>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</si>
  <si>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</si>
  <si>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</si>
  <si>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</si>
  <si>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</si>
  <si>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</si>
  <si>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</si>
  <si>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</si>
  <si>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</si>
  <si>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</si>
  <si>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</si>
  <si>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</si>
  <si>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</si>
  <si>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</si>
  <si>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</si>
  <si>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</si>
  <si>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</si>
  <si>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</si>
  <si>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</si>
  <si>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</si>
  <si>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</si>
  <si>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</si>
  <si>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</si>
  <si>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</si>
  <si>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</si>
  <si>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</si>
  <si>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</si>
  <si>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</si>
  <si>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</si>
  <si>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</si>
  <si>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</si>
  <si>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</si>
  <si>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</si>
  <si>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</si>
  <si>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</si>
  <si>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</si>
  <si>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</si>
  <si>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</si>
  <si>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</si>
  <si>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</si>
  <si>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</si>
  <si>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</si>
  <si>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</si>
  <si>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</si>
  <si>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</si>
  <si>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</si>
  <si>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</si>
  <si>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</si>
  <si>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</si>
  <si>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</si>
  <si>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</si>
  <si>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</si>
  <si>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</si>
  <si>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</si>
  <si>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</si>
  <si>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</si>
  <si>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</si>
  <si>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</si>
  <si>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</si>
  <si>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</si>
  <si>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</si>
  <si>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</si>
  <si>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</si>
  <si>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</si>
  <si>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</si>
  <si>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</si>
  <si>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</si>
  <si>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</si>
  <si>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</si>
  <si>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</si>
  <si>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</si>
  <si>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</si>
  <si>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</si>
  <si>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</si>
  <si>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</si>
  <si>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</si>
  <si>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</si>
  <si>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</si>
  <si>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</si>
  <si>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</si>
  <si>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</si>
  <si>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</si>
  <si>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</si>
  <si>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</si>
  <si>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</si>
  <si>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</si>
  <si>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</si>
  <si>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</si>
  <si>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</si>
  <si>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</si>
  <si>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</si>
  <si>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</si>
  <si>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</si>
  <si>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</si>
  <si>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</si>
  <si>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</si>
  <si>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</si>
  <si>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</si>
  <si>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</si>
  <si>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</si>
  <si>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</si>
  <si>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</si>
  <si>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</si>
  <si>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</si>
  <si>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</si>
  <si>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</si>
  <si>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</si>
  <si>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</si>
  <si>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</si>
  <si>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</si>
  <si>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</si>
  <si>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</si>
  <si>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</si>
  <si>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</si>
  <si>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</si>
  <si>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</si>
  <si>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</si>
  <si>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</si>
  <si>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</si>
  <si>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</si>
  <si>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</si>
  <si>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</si>
  <si>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</si>
  <si>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</si>
  <si>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</si>
  <si>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</si>
  <si>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</si>
  <si>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</si>
  <si>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</si>
  <si>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</si>
  <si>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</si>
  <si>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</si>
  <si>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</si>
  <si>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</si>
  <si>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</si>
  <si>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</si>
  <si>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</si>
  <si>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</si>
  <si>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</si>
  <si>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</si>
  <si>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</si>
  <si>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</si>
  <si>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</si>
  <si>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</si>
  <si>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</si>
  <si>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</si>
  <si>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</si>
  <si>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</si>
  <si>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</si>
  <si>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</si>
  <si>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</si>
  <si>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</si>
  <si>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</si>
  <si>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</si>
  <si>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</si>
  <si>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</si>
  <si>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</si>
  <si>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</si>
  <si>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</si>
  <si>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</si>
  <si>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</si>
  <si>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</si>
  <si>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</si>
  <si>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</si>
  <si>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</si>
  <si>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</si>
  <si>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</si>
  <si>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</si>
  <si>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</si>
  <si>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</si>
  <si>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</si>
  <si>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</si>
  <si>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</si>
  <si>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</si>
  <si>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</si>
  <si>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</si>
  <si>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</si>
  <si>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</si>
  <si>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</si>
  <si>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</si>
  <si>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</si>
  <si>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</si>
  <si>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</si>
  <si>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</si>
  <si>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</si>
  <si>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</si>
  <si>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</si>
  <si>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</si>
  <si>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</si>
  <si>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</si>
  <si>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</si>
  <si>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</si>
  <si>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</si>
  <si>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</si>
  <si>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</si>
  <si>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</si>
  <si>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</si>
  <si>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</si>
  <si>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</si>
  <si>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</si>
  <si>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</si>
  <si>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</si>
  <si>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</si>
  <si>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</si>
  <si>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</si>
  <si>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</si>
  <si>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</si>
  <si>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</si>
  <si>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</si>
  <si>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</si>
  <si>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</si>
  <si>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</si>
  <si>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</si>
  <si>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</si>
  <si>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</si>
  <si>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</si>
  <si>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</si>
  <si>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</si>
  <si>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</si>
  <si>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</si>
  <si>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</si>
  <si>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</si>
  <si>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</si>
  <si>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</si>
  <si>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</si>
  <si>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</si>
  <si>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</si>
  <si>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</si>
  <si>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</si>
  <si>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</si>
  <si>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</si>
  <si>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</si>
  <si>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</si>
  <si>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</si>
  <si>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</si>
  <si>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</si>
  <si>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</si>
  <si>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</si>
  <si>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</si>
  <si>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</si>
  <si>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</si>
  <si>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</si>
  <si>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</si>
  <si>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</si>
  <si>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</si>
  <si>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</si>
  <si>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</si>
  <si>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</si>
  <si>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</si>
  <si>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</si>
  <si>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</si>
  <si>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</si>
  <si>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</si>
  <si>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</si>
  <si>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</si>
  <si>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</si>
  <si>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</si>
  <si>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</si>
  <si>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</si>
  <si>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</si>
  <si>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</si>
  <si>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</si>
  <si>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</si>
  <si>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</si>
  <si>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</si>
  <si>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</si>
  <si>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</si>
  <si>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</si>
  <si>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</si>
  <si>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</si>
  <si>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</si>
  <si>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</si>
  <si>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</si>
  <si>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</si>
  <si>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</si>
  <si>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</si>
  <si>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</si>
  <si>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</si>
  <si>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</si>
  <si>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</si>
  <si>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</si>
  <si>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</si>
  <si>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</si>
  <si>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</si>
  <si>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</si>
  <si>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</si>
  <si>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</si>
  <si>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</si>
  <si>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</si>
  <si>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</si>
  <si>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</si>
  <si>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</si>
  <si>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</si>
  <si>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</si>
  <si>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</si>
  <si>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</si>
  <si>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</si>
  <si>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</si>
  <si>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</si>
  <si>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</si>
  <si>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</si>
  <si>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</si>
  <si>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</si>
  <si>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</si>
  <si>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</si>
  <si>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</si>
  <si>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</si>
  <si>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</si>
  <si>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</si>
  <si>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</si>
  <si>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</si>
  <si>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</si>
  <si>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</si>
  <si>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</si>
  <si>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</si>
  <si>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</si>
  <si>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</si>
  <si>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</si>
  <si>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</si>
  <si>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</si>
  <si>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</si>
  <si>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</si>
  <si>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</si>
  <si>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</si>
  <si>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</si>
  <si>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</si>
  <si>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</si>
  <si>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</si>
  <si>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</si>
  <si>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</si>
  <si>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</si>
  <si>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</si>
  <si>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</si>
  <si>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</si>
  <si>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</si>
  <si>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</si>
  <si>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</si>
  <si>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</si>
  <si>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</si>
  <si>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</si>
  <si>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</si>
  <si>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</si>
  <si>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</si>
  <si>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</si>
  <si>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</si>
  <si>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</si>
  <si>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</si>
  <si>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</si>
  <si>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</si>
  <si>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</si>
  <si>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</si>
  <si>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</si>
  <si>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</si>
  <si>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</si>
  <si>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</si>
  <si>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</si>
  <si>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</si>
  <si>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</si>
  <si>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</si>
  <si>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</si>
  <si>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</si>
  <si>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</si>
  <si>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</si>
  <si>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</si>
  <si>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</si>
  <si>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</si>
  <si>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</si>
  <si>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</si>
  <si>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</si>
  <si>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</si>
  <si>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</si>
  <si>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</si>
  <si>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</si>
  <si>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</si>
  <si>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</si>
  <si>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</si>
  <si>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</si>
  <si>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</si>
  <si>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</si>
  <si>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</si>
  <si>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</si>
  <si>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</si>
  <si>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</si>
  <si>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</si>
  <si>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</si>
  <si>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</si>
  <si>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</si>
  <si>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</si>
  <si>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</si>
  <si>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</si>
  <si>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</si>
  <si>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</si>
  <si>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</si>
  <si>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</si>
  <si>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</si>
  <si>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</si>
  <si>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</si>
  <si>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</si>
  <si>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</si>
  <si>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</si>
  <si>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</si>
  <si>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</si>
  <si>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</si>
  <si>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</si>
  <si>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</si>
  <si>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</si>
  <si>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</si>
  <si>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</si>
  <si>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</si>
  <si>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</si>
  <si>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</si>
  <si>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</si>
  <si>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</si>
  <si>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</si>
  <si>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</si>
  <si>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</si>
  <si>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</si>
  <si>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</si>
  <si>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</si>
  <si>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</si>
  <si>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</si>
  <si>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</si>
  <si>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</si>
  <si>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</si>
  <si>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</si>
  <si>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</si>
  <si>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</si>
  <si>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</si>
  <si>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</si>
  <si>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</si>
  <si>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</si>
  <si>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</si>
  <si>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</si>
  <si>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</si>
  <si>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</si>
  <si>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</si>
  <si>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</si>
  <si>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</si>
  <si>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</si>
  <si>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</si>
  <si>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</si>
  <si>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</si>
  <si>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</si>
  <si>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</si>
  <si>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</si>
  <si>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</si>
  <si>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</si>
  <si>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</si>
  <si>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</si>
  <si>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</si>
  <si>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</si>
  <si>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</si>
  <si>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</si>
  <si>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</si>
  <si>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</si>
  <si>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</si>
  <si>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</si>
  <si>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</si>
  <si>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</si>
  <si>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</si>
  <si>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</si>
  <si>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</si>
  <si>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</si>
  <si>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</si>
  <si>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</si>
  <si>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</si>
  <si>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</si>
  <si>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</si>
  <si>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</si>
  <si>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</si>
  <si>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</si>
  <si>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</si>
  <si>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</si>
  <si>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</si>
  <si>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</si>
  <si>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</si>
  <si>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</si>
  <si>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</si>
  <si>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</si>
  <si>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</si>
  <si>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</si>
  <si>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</si>
  <si>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</si>
  <si>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</si>
  <si>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</si>
  <si>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</si>
  <si>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</si>
  <si>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</si>
  <si>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</si>
  <si>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</si>
  <si>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</si>
  <si>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</si>
  <si>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</si>
  <si>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</si>
  <si>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</si>
  <si>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</si>
  <si>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</si>
  <si>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</si>
  <si>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</si>
  <si>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</si>
  <si>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</si>
  <si>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</si>
  <si>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</si>
  <si>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</si>
  <si>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</si>
  <si>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</si>
  <si>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</si>
  <si>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</si>
  <si>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</si>
  <si>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</si>
  <si>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</si>
  <si>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</si>
  <si>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</si>
  <si>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</si>
  <si>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</si>
  <si>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</si>
  <si>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</si>
  <si>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</si>
  <si>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</si>
  <si>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</si>
  <si>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</si>
  <si>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</si>
  <si>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</si>
  <si>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</si>
  <si>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</si>
  <si>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</si>
  <si>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</si>
  <si>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</si>
  <si>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</si>
  <si>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</si>
  <si>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</si>
  <si>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</si>
  <si>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</si>
  <si>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</si>
  <si>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</si>
  <si>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</si>
  <si>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</si>
  <si>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</si>
  <si>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</si>
  <si>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</si>
  <si>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</si>
  <si>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</si>
  <si>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</si>
  <si>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</si>
  <si>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</si>
  <si>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</si>
  <si>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</si>
  <si>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</si>
  <si>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</si>
  <si>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</si>
  <si>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</si>
  <si>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</si>
  <si>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</si>
  <si>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</si>
  <si>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</si>
  <si>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</si>
  <si>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</si>
  <si>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</si>
  <si>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</si>
  <si>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</si>
  <si>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</si>
  <si>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</si>
  <si>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</si>
  <si>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</si>
  <si>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</si>
  <si>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</si>
  <si>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</si>
  <si>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</si>
  <si>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</si>
  <si>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</si>
  <si>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</si>
  <si>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</si>
  <si>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</si>
  <si>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</si>
  <si>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</si>
  <si>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</si>
  <si>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</si>
  <si>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</si>
  <si>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</si>
  <si>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</si>
  <si>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</si>
  <si>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</si>
  <si>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</si>
  <si>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</si>
  <si>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</si>
  <si>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</si>
  <si>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</si>
  <si>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</si>
  <si>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</si>
  <si>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</si>
  <si>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</si>
  <si>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</si>
  <si>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</si>
  <si>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</si>
  <si>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</si>
  <si>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</si>
  <si>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</si>
  <si>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</si>
  <si>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</si>
  <si>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</si>
  <si>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</si>
  <si>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</si>
  <si>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</si>
  <si>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</si>
  <si>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</si>
  <si>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</si>
  <si>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</si>
  <si>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</si>
  <si>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</si>
  <si>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</si>
  <si>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</si>
  <si>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</si>
  <si>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</si>
  <si>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</si>
  <si>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</si>
  <si>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</si>
  <si>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</si>
  <si>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</si>
  <si>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</si>
  <si>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</si>
  <si>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</si>
  <si>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</si>
  <si>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</si>
  <si>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</si>
  <si>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</si>
  <si>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</si>
  <si>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</si>
  <si>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</si>
  <si>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</si>
  <si>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</si>
  <si>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</si>
  <si>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</si>
  <si>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</si>
  <si>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</si>
  <si>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</si>
  <si>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</si>
  <si>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</si>
  <si>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</si>
  <si>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</si>
  <si>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</si>
  <si>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</si>
  <si>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</si>
  <si>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</si>
  <si>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</si>
  <si>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</si>
  <si>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</si>
  <si>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</si>
  <si>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</si>
  <si>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</si>
  <si>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</si>
  <si>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</si>
  <si>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</si>
  <si>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</si>
  <si>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</si>
  <si>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</si>
  <si>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</si>
  <si>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</si>
  <si>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</si>
  <si>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</si>
  <si>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</si>
  <si>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</si>
  <si>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</si>
  <si>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</si>
  <si>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</si>
  <si>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</si>
  <si>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</si>
  <si>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</si>
  <si>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</si>
  <si>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</si>
  <si>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</si>
  <si>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</si>
  <si>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</si>
  <si>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</si>
  <si>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</si>
  <si>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</si>
  <si>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</si>
  <si>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</si>
  <si>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</si>
  <si>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</si>
  <si>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</si>
  <si>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</si>
  <si>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</si>
  <si>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</si>
  <si>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</si>
  <si>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</si>
  <si>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</si>
  <si>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</si>
  <si>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</si>
  <si>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</si>
  <si>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</si>
  <si>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</si>
  <si>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</si>
  <si>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</si>
  <si>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</si>
  <si>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</si>
  <si>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</si>
  <si>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</si>
  <si>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</si>
  <si>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</si>
  <si>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</si>
  <si>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</si>
  <si>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</si>
  <si>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</si>
  <si>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</si>
  <si>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</si>
  <si>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</si>
  <si>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</si>
  <si>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</si>
  <si>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</si>
  <si>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</si>
  <si>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</si>
  <si>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</si>
  <si>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</si>
  <si>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</si>
  <si>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</si>
  <si>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</si>
  <si>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</si>
  <si>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</si>
  <si>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</si>
  <si>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</si>
  <si>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</si>
  <si>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</si>
  <si>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</si>
  <si>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</si>
  <si>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</si>
  <si>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</si>
  <si>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</si>
  <si>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</si>
  <si>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</si>
  <si>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</si>
  <si>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</si>
  <si>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</si>
  <si>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</si>
  <si>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</si>
  <si>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</si>
  <si>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</si>
  <si>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</si>
  <si>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</si>
  <si>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</si>
  <si>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</si>
  <si>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</si>
  <si>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</si>
  <si>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</si>
  <si>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</si>
  <si>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</si>
  <si>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</si>
  <si>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</si>
  <si>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</si>
  <si>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</si>
  <si>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</si>
  <si>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</si>
  <si>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</si>
  <si>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</si>
  <si>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</si>
  <si>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</si>
  <si>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</si>
  <si>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</si>
  <si>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</si>
  <si>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</si>
  <si>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</si>
  <si>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</si>
  <si>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</si>
  <si>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</si>
  <si>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</si>
  <si>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</si>
  <si>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</si>
  <si>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</si>
  <si>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</si>
  <si>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</si>
  <si>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</si>
  <si>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</si>
  <si>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</si>
  <si>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</si>
  <si>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</si>
  <si>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</si>
  <si>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</si>
  <si>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</si>
  <si>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</si>
  <si>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</si>
  <si>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</si>
  <si>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</si>
  <si>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</si>
  <si>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</si>
  <si>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</si>
  <si>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</si>
  <si>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</si>
  <si>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</si>
  <si>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</si>
  <si>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</si>
  <si>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</si>
  <si>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</si>
  <si>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</si>
  <si>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</si>
  <si>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</si>
  <si>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</si>
  <si>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</si>
  <si>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</si>
  <si>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</si>
  <si>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</si>
  <si>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</si>
  <si>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</si>
  <si>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</si>
  <si>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</si>
  <si>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</si>
  <si>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</si>
  <si>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</si>
  <si>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</si>
  <si>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</si>
  <si>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</si>
  <si>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</si>
  <si>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</si>
  <si>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</si>
  <si>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</si>
  <si>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</si>
  <si>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</si>
  <si>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</si>
  <si>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</si>
  <si>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</si>
  <si>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</si>
  <si>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</si>
  <si>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</si>
  <si>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</si>
  <si>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</si>
  <si>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</si>
  <si>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</si>
  <si>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</si>
  <si>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</si>
  <si>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</si>
  <si>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</si>
  <si>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</si>
  <si>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</si>
  <si>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</si>
  <si>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</si>
  <si>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</si>
  <si>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</si>
  <si>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</si>
  <si>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</si>
  <si>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</si>
  <si>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</si>
  <si>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</si>
  <si>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</si>
  <si>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</si>
  <si>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</si>
  <si>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</si>
  <si>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</si>
  <si>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</si>
  <si>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</si>
  <si>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</si>
  <si>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</si>
  <si>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</si>
  <si>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</si>
  <si>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</si>
  <si>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</si>
  <si>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</si>
  <si>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</si>
  <si>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</si>
  <si>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</si>
  <si>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</si>
  <si>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</si>
  <si>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</si>
  <si>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</si>
  <si>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</si>
  <si>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</si>
  <si>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</si>
  <si>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</si>
  <si>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</si>
  <si>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</si>
  <si>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</si>
  <si>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</si>
  <si>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</si>
  <si>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</si>
  <si>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</si>
  <si>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</si>
  <si>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</si>
  <si>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</si>
  <si>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</si>
  <si>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</si>
  <si>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</si>
  <si>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</si>
  <si>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</si>
  <si>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</si>
  <si>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</si>
  <si>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</si>
  <si>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</si>
  <si>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</si>
  <si>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</si>
  <si>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</si>
  <si>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</si>
  <si>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</si>
  <si>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</si>
  <si>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</si>
  <si>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</si>
  <si>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</si>
  <si>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</si>
  <si>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</si>
  <si>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</si>
  <si>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</si>
  <si>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</si>
  <si>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</si>
  <si>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</si>
  <si>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</si>
  <si>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</si>
  <si>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</si>
  <si>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</si>
  <si>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</si>
  <si>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</si>
  <si>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</si>
  <si>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</si>
  <si>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</si>
  <si>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</si>
  <si>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</si>
  <si>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</si>
  <si>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</si>
  <si>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</si>
  <si>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</si>
  <si>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</si>
  <si>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</si>
  <si>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</si>
  <si>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</si>
  <si>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</si>
  <si>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</si>
  <si>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</si>
  <si>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</si>
  <si>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</si>
  <si>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</si>
  <si>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</si>
  <si>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</si>
  <si>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</si>
  <si>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</si>
  <si>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</si>
  <si>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</si>
  <si>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</si>
  <si>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</si>
  <si>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</si>
  <si>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</si>
  <si>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</si>
  <si>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</si>
  <si>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</si>
  <si>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</si>
  <si>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</si>
  <si>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</si>
  <si>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</si>
  <si>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</si>
  <si>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</si>
  <si>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</si>
  <si>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</si>
  <si>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</si>
  <si>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</si>
  <si>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</si>
  <si>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</si>
  <si>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</si>
  <si>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</si>
  <si>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</si>
  <si>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</si>
  <si>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</si>
  <si>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</si>
  <si>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</si>
  <si>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</si>
  <si>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</si>
  <si>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</si>
  <si>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</si>
  <si>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</si>
  <si>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</si>
  <si>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</si>
  <si>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</si>
  <si>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</si>
  <si>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</si>
  <si>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</si>
  <si>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</si>
  <si>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</si>
  <si>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</si>
  <si>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</si>
  <si>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</si>
  <si>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</si>
  <si>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</si>
  <si>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</si>
  <si>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</si>
  <si>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</si>
  <si>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</si>
  <si>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</si>
  <si>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</si>
  <si>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</si>
  <si>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</si>
  <si>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</si>
  <si>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</si>
  <si>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</si>
  <si>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</si>
  <si>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</si>
  <si>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</si>
  <si>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</si>
  <si>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</si>
  <si>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</si>
  <si>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</si>
  <si>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</si>
  <si>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</si>
  <si>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</si>
  <si>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</si>
  <si>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</si>
  <si>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</si>
  <si>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</si>
  <si>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</si>
  <si>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</si>
  <si>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</si>
  <si>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</si>
  <si>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</si>
  <si>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</si>
  <si>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</si>
  <si>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</si>
  <si>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</si>
  <si>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</si>
  <si>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</si>
  <si>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</si>
  <si>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</si>
  <si>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</si>
  <si>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</si>
  <si>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</si>
  <si>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</si>
  <si>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</si>
  <si>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</si>
  <si>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</si>
  <si>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</si>
  <si>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</si>
  <si>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</si>
  <si>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</si>
  <si>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</si>
  <si>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</si>
  <si>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</si>
  <si>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</si>
  <si>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</si>
  <si>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</si>
  <si>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</si>
  <si>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</si>
  <si>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</si>
  <si>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</si>
  <si>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</si>
  <si>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</si>
  <si>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</si>
  <si>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</si>
  <si>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</si>
  <si>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</si>
  <si>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</si>
  <si>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</si>
  <si>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</si>
  <si>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</si>
  <si>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</si>
  <si>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</si>
  <si>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</si>
  <si>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</si>
  <si>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</si>
  <si>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</si>
  <si>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</si>
  <si>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</si>
  <si>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</si>
  <si>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</si>
  <si>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</si>
  <si>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</si>
  <si>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</si>
  <si>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</si>
  <si>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</si>
  <si>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</si>
  <si>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</si>
  <si>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</si>
  <si>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</si>
  <si>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</si>
  <si>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</si>
  <si>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</si>
  <si>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</si>
  <si>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</si>
  <si>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</si>
  <si>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</si>
  <si>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</si>
  <si>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</si>
  <si>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</si>
  <si>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</si>
  <si>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</si>
  <si>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</si>
  <si>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</si>
  <si>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</si>
  <si>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</si>
  <si>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</si>
  <si>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</si>
  <si>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</si>
  <si>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</si>
  <si>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</si>
  <si>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</si>
  <si>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</si>
  <si>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</si>
  <si>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</si>
  <si>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</si>
  <si>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</si>
  <si>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</si>
  <si>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</si>
  <si>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</si>
  <si>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</si>
  <si>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</si>
  <si>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</si>
  <si>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</si>
  <si>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</si>
  <si>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</si>
  <si>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</si>
  <si>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</si>
  <si>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</si>
  <si>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</si>
  <si>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</si>
  <si>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</si>
  <si>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</si>
  <si>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</si>
  <si>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</si>
  <si>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</si>
  <si>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</si>
  <si>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</si>
  <si>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</si>
  <si>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</si>
  <si>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</si>
  <si>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</si>
  <si>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</si>
  <si>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</si>
  <si>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</si>
  <si>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</si>
  <si>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</si>
  <si>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</si>
  <si>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</si>
  <si>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</si>
  <si>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</si>
  <si>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</si>
  <si>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</si>
  <si>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</si>
  <si>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</si>
  <si>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</si>
  <si>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</si>
  <si>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</si>
  <si>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</si>
  <si>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</si>
  <si>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</si>
  <si>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</si>
  <si>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</si>
  <si>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</si>
  <si>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</si>
  <si>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</si>
  <si>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</si>
  <si>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</si>
  <si>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</si>
  <si>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</si>
  <si>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</si>
  <si>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</si>
  <si>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</si>
  <si>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</si>
  <si>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</si>
  <si>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</si>
  <si>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</si>
  <si>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</si>
  <si>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</si>
  <si>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</si>
  <si>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</si>
  <si>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</si>
  <si>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</si>
  <si>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</si>
  <si>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</si>
  <si>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</si>
  <si>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</si>
  <si>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</si>
  <si>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</si>
  <si>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</si>
  <si>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</si>
  <si>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</si>
  <si>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</si>
  <si>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</si>
  <si>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</si>
  <si>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</si>
  <si>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</si>
  <si>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</si>
  <si>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</si>
  <si>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</si>
  <si>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</si>
  <si>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</si>
  <si>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</si>
  <si>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</si>
  <si>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</si>
  <si>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</si>
  <si>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</si>
  <si>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</si>
  <si>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</si>
  <si>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</si>
  <si>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</si>
  <si>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</si>
  <si>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</si>
  <si>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</si>
  <si>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</si>
  <si>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</si>
  <si>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</si>
  <si>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</si>
  <si>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</si>
  <si>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</si>
  <si>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</si>
  <si>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</si>
  <si>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</si>
  <si>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</si>
  <si>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</si>
  <si>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</si>
  <si>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</si>
  <si>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</si>
  <si>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</si>
  <si>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</si>
  <si>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</si>
  <si>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</si>
  <si>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</si>
  <si>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</si>
  <si>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</si>
  <si>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</si>
  <si>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</si>
  <si>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</si>
  <si>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</si>
  <si>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</si>
  <si>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</si>
  <si>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</si>
  <si>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</si>
  <si>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</si>
  <si>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</si>
  <si>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</si>
  <si>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</si>
  <si>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</si>
  <si>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</si>
  <si>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</si>
  <si>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</si>
  <si>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</si>
  <si>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</si>
  <si>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</si>
  <si>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</si>
  <si>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</si>
  <si>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</si>
  <si>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</si>
  <si>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</si>
  <si>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</si>
  <si>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</si>
  <si>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</si>
  <si>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</si>
  <si>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</si>
  <si>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</si>
  <si>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</si>
  <si>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</si>
  <si>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</si>
  <si>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</si>
  <si>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</si>
  <si>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</si>
  <si>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</si>
  <si>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</si>
  <si>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</si>
  <si>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</si>
  <si>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</si>
  <si>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</si>
  <si>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</si>
  <si>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</si>
  <si>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</si>
  <si>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</si>
  <si>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</si>
  <si>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</si>
  <si>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</si>
  <si>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</si>
  <si>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</si>
  <si>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</si>
  <si>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</si>
  <si>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</si>
  <si>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</si>
  <si>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</si>
  <si>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</si>
  <si>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</si>
  <si>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</si>
  <si>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</si>
  <si>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</si>
  <si>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</si>
  <si>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</si>
  <si>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</si>
  <si>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</si>
  <si>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</si>
  <si>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</si>
  <si>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</si>
  <si>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</si>
  <si>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</si>
  <si>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</si>
  <si>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</si>
  <si>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</si>
  <si>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</si>
  <si>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</si>
  <si>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</si>
  <si>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</si>
  <si>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</si>
  <si>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</si>
  <si>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</si>
  <si>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</si>
  <si>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</si>
  <si>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</si>
  <si>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</si>
  <si>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</si>
  <si>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</si>
  <si>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</si>
  <si>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</si>
  <si>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</si>
  <si>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</si>
  <si>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</si>
  <si>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</si>
  <si>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</si>
  <si>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</si>
  <si>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</si>
  <si>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</si>
  <si>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</si>
  <si>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</si>
  <si>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</si>
  <si>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</si>
  <si>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</si>
  <si>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</si>
  <si>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</si>
  <si>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</si>
  <si>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</si>
  <si>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</si>
  <si>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</si>
  <si>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</si>
  <si>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</si>
  <si>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</si>
  <si>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</si>
  <si>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</si>
  <si>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</si>
  <si>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</si>
  <si>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</si>
  <si>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</si>
  <si>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</si>
  <si>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</si>
  <si>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</si>
  <si>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</si>
  <si>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</si>
  <si>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</si>
  <si>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</si>
  <si>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</si>
  <si>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</si>
  <si>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</si>
  <si>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</si>
  <si>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</si>
  <si>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</si>
  <si>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</si>
  <si>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</si>
  <si>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</si>
  <si>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</si>
  <si>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</si>
  <si>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</si>
  <si>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</si>
  <si>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</si>
  <si>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</si>
  <si>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</si>
  <si>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</si>
  <si>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</si>
  <si>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</si>
  <si>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</si>
  <si>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</si>
  <si>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</si>
  <si>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</si>
  <si>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</si>
  <si>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</si>
  <si>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</si>
  <si>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</si>
  <si>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</si>
  <si>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</si>
  <si>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</si>
  <si>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</si>
  <si>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</si>
  <si>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</si>
  <si>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</si>
  <si>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</si>
  <si>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</si>
  <si>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</si>
  <si>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</si>
  <si>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</si>
  <si>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</si>
  <si>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</si>
  <si>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</si>
  <si>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</si>
  <si>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</si>
  <si>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</si>
  <si>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</si>
  <si>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</si>
  <si>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</si>
  <si>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</si>
  <si>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</si>
  <si>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</si>
  <si>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</si>
  <si>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</si>
  <si>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</si>
  <si>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</si>
  <si>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</si>
  <si>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</si>
  <si>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</si>
  <si>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</si>
  <si>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</si>
  <si>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</si>
  <si>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</si>
  <si>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</si>
  <si>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</si>
  <si>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</si>
  <si>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</si>
  <si>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</si>
  <si>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</si>
  <si>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</si>
  <si>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</si>
  <si>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</si>
  <si>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</si>
  <si>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</si>
  <si>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</si>
  <si>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</si>
  <si>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</si>
  <si>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</si>
  <si>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</si>
  <si>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</si>
  <si>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</si>
  <si>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</si>
  <si>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</si>
  <si>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</si>
  <si>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</si>
  <si>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</si>
  <si>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</si>
  <si>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</si>
  <si>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</si>
  <si>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</si>
  <si>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</si>
  <si>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</si>
  <si>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</si>
  <si>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</si>
  <si>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</si>
  <si>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</si>
  <si>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</si>
  <si>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</si>
  <si>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</si>
  <si>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</si>
  <si>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</si>
  <si>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</si>
  <si>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</si>
  <si>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</si>
  <si>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</si>
  <si>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</si>
  <si>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</si>
  <si>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</si>
  <si>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</si>
  <si>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</si>
  <si>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</si>
  <si>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</si>
  <si>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</si>
  <si>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</si>
  <si>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</si>
  <si>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</si>
  <si>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</si>
  <si>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</si>
  <si>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</si>
  <si>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</si>
  <si>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</si>
  <si>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</si>
  <si>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</si>
  <si>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</si>
  <si>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</si>
  <si>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</si>
  <si>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</si>
  <si>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</si>
  <si>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</si>
  <si>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</si>
  <si>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</si>
  <si>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</si>
  <si>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</si>
  <si>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</si>
  <si>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</si>
  <si>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</si>
  <si>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</si>
  <si>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</si>
  <si>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</si>
  <si>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</si>
  <si>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</si>
  <si>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</si>
  <si>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</si>
  <si>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</si>
  <si>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</si>
  <si>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</si>
  <si>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</si>
  <si>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</si>
  <si>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</si>
  <si>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</si>
  <si>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</si>
  <si>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</si>
  <si>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</si>
  <si>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</si>
  <si>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</si>
  <si>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</si>
  <si>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</si>
  <si>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</si>
  <si>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</si>
  <si>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</si>
  <si>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</si>
  <si>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</si>
  <si>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</si>
  <si>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</si>
  <si>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</si>
  <si>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</si>
  <si>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</si>
  <si>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</si>
  <si>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</si>
  <si>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</si>
  <si>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</si>
  <si>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</si>
  <si>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</si>
  <si>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</si>
  <si>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</si>
  <si>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</si>
  <si>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</si>
  <si>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</si>
  <si>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</si>
  <si>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</si>
  <si>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</si>
  <si>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</si>
  <si>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</si>
  <si>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</si>
  <si>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</si>
  <si>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</si>
  <si>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</si>
  <si>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</si>
  <si>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</si>
  <si>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</si>
  <si>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</si>
  <si>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</si>
  <si>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</si>
  <si>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</si>
  <si>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</si>
  <si>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</si>
  <si>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</si>
  <si>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</si>
  <si>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</si>
  <si>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</si>
  <si>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</si>
  <si>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</si>
  <si>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</si>
  <si>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</si>
  <si>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</si>
  <si>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</si>
  <si>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</si>
  <si>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</si>
  <si>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</si>
  <si>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</si>
  <si>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</si>
  <si>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</si>
  <si>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</si>
  <si>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</si>
  <si>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</si>
  <si>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</si>
  <si>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</si>
  <si>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</si>
  <si>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</si>
  <si>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</si>
  <si>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</si>
  <si>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</si>
  <si>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</si>
  <si>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</si>
  <si>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</si>
  <si>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</si>
  <si>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</si>
  <si>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</si>
  <si>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</si>
  <si>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</si>
  <si>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</si>
  <si>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</si>
  <si>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</si>
  <si>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</si>
  <si>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</si>
  <si>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</si>
  <si>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</si>
  <si>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</si>
  <si>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</si>
  <si>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</si>
  <si>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</si>
  <si>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</si>
  <si>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</si>
  <si>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</si>
  <si>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</si>
  <si>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</si>
  <si>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</si>
  <si>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</si>
  <si>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</si>
  <si>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</si>
  <si>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</si>
  <si>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</si>
  <si>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</si>
  <si>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</si>
  <si>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</si>
  <si>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</si>
  <si>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</si>
  <si>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</si>
  <si>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</si>
  <si>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</si>
  <si>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</si>
  <si>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</si>
  <si>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</si>
  <si>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</si>
  <si>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</si>
  <si>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</si>
  <si>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</si>
  <si>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</si>
  <si>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</si>
  <si>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</si>
  <si>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</si>
  <si>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</si>
  <si>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</si>
  <si>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</si>
  <si>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</si>
  <si>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</si>
  <si>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</si>
  <si>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</si>
  <si>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</si>
  <si>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</si>
  <si>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</si>
  <si>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</si>
  <si>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</si>
  <si>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</si>
  <si>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</si>
  <si>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</si>
  <si>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</si>
  <si>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</si>
  <si>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</si>
  <si>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</si>
  <si>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</si>
  <si>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</si>
  <si>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</si>
  <si>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</si>
  <si>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</si>
  <si>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</si>
  <si>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</si>
  <si>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</si>
  <si>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</si>
  <si>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</si>
  <si>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</si>
  <si>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</si>
  <si>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</si>
  <si>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</si>
  <si>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</si>
  <si>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</si>
  <si>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</si>
  <si>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</si>
  <si>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</si>
  <si>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</si>
  <si>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</si>
  <si>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</si>
  <si>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</si>
  <si>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</si>
  <si>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</si>
  <si>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</si>
  <si>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</si>
  <si>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</si>
  <si>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</si>
  <si>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</si>
  <si>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</si>
  <si>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</si>
  <si>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</si>
  <si>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</si>
  <si>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</si>
  <si>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</si>
  <si>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</si>
  <si>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</si>
  <si>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</si>
  <si>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</si>
  <si>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</si>
  <si>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</si>
  <si>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</si>
  <si>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</si>
  <si>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</si>
  <si>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</si>
  <si>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</si>
  <si>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</si>
  <si>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</si>
  <si>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</si>
  <si>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</si>
  <si>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</si>
  <si>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</si>
  <si>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</si>
  <si>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</si>
  <si>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</si>
  <si>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</si>
  <si>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</si>
  <si>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</si>
  <si>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</si>
  <si>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</si>
  <si>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</si>
  <si>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</si>
  <si>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</si>
  <si>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</si>
  <si>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</si>
  <si>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</si>
  <si>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</si>
  <si>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</si>
  <si>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</si>
  <si>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</si>
  <si>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</si>
  <si>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</si>
  <si>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</si>
  <si>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</si>
  <si>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</si>
  <si>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</si>
  <si>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</si>
  <si>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</si>
  <si>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</si>
  <si>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</si>
  <si>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</si>
  <si>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</si>
  <si>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</si>
  <si>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</si>
  <si>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</si>
  <si>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</si>
  <si>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</si>
  <si>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</si>
  <si>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</si>
  <si>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</si>
  <si>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</si>
  <si>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</si>
  <si>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</si>
  <si>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</si>
  <si>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</si>
  <si>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</si>
  <si>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</si>
  <si>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</si>
  <si>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</si>
  <si>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</si>
  <si>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</si>
  <si>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</si>
  <si>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</si>
  <si>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</si>
  <si>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</si>
  <si>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</si>
  <si>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</si>
  <si>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</si>
  <si>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</si>
  <si>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</si>
  <si>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</si>
  <si>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</si>
  <si>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</si>
  <si>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</si>
  <si>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</si>
  <si>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</si>
  <si>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</si>
  <si>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</si>
  <si>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</si>
  <si>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</si>
  <si>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</si>
  <si>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</si>
  <si>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</si>
  <si>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</si>
  <si>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</si>
  <si>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</si>
  <si>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</si>
  <si>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</si>
  <si>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</si>
  <si>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</si>
  <si>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</si>
  <si>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</si>
  <si>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</si>
  <si>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</si>
  <si>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</si>
  <si>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</si>
  <si>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</si>
  <si>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</si>
  <si>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</si>
  <si>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</si>
  <si>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</si>
  <si>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</si>
  <si>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</si>
  <si>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</si>
  <si>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</si>
  <si>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</si>
  <si>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</si>
  <si>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</si>
  <si>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</si>
  <si>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</si>
  <si>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</si>
  <si>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</si>
  <si>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</si>
  <si>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</si>
  <si>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</si>
  <si>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</si>
  <si>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</si>
  <si>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</si>
  <si>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</si>
  <si>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</si>
  <si>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</si>
  <si>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</si>
  <si>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</si>
  <si>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</si>
  <si>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</si>
  <si>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</si>
  <si>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</si>
  <si>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</si>
  <si>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</si>
  <si>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</si>
  <si>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</si>
  <si>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</si>
  <si>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</si>
  <si>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</si>
  <si>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</si>
  <si>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</si>
  <si>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</si>
  <si>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</si>
  <si>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</si>
  <si>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</si>
  <si>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</si>
  <si>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</si>
  <si>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</si>
  <si>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</si>
  <si>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</si>
  <si>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</si>
  <si>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</si>
  <si>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</si>
  <si>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</si>
  <si>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</si>
  <si>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</si>
  <si>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</si>
  <si>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</si>
  <si>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</si>
  <si>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</si>
  <si>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</si>
  <si>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</si>
  <si>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</si>
  <si>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</si>
  <si>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</si>
  <si>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</si>
  <si>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</si>
  <si>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</si>
  <si>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</si>
  <si>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</si>
  <si>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</si>
  <si>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</si>
  <si>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</si>
  <si>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</si>
  <si>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</si>
  <si>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</si>
  <si>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</si>
  <si>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</si>
  <si>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</si>
  <si>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</si>
  <si>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</si>
  <si>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</si>
  <si>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</si>
  <si>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</si>
  <si>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</si>
  <si>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</si>
  <si>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</si>
  <si>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</si>
  <si>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</si>
  <si>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</si>
  <si>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</si>
  <si>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</si>
  <si>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</si>
  <si>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</si>
  <si>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</si>
  <si>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</si>
  <si>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</si>
  <si>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</si>
  <si>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</si>
  <si>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</si>
  <si>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</si>
  <si>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</si>
  <si>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</si>
  <si>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</si>
  <si>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</si>
  <si>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</si>
  <si>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</si>
  <si>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</si>
  <si>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</si>
  <si>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</si>
  <si>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</si>
  <si>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</si>
  <si>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</si>
  <si>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</si>
  <si>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</si>
  <si>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</si>
  <si>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</si>
  <si>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</si>
  <si>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</si>
  <si>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</si>
  <si>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</si>
  <si>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</si>
  <si>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</si>
  <si>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</si>
  <si>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</si>
  <si>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</si>
  <si>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</si>
  <si>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</si>
  <si>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</si>
  <si>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</si>
  <si>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</si>
  <si>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</si>
  <si>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</si>
  <si>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</si>
  <si>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</si>
  <si>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</si>
  <si>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</si>
  <si>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</si>
  <si>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</si>
  <si>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</si>
  <si>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</si>
  <si>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</si>
  <si>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</si>
  <si>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</si>
  <si>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</si>
  <si>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</si>
  <si>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</si>
  <si>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</si>
  <si>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</si>
  <si>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</si>
  <si>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</si>
  <si>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</si>
  <si>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</si>
  <si>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</si>
  <si>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</si>
  <si>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</si>
  <si>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</si>
  <si>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</si>
  <si>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</si>
  <si>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</si>
  <si>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</si>
  <si>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</si>
  <si>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</si>
  <si>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</si>
  <si>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</si>
  <si>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</si>
  <si>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</si>
  <si>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</si>
  <si>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</si>
  <si>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</si>
  <si>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</si>
  <si>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</si>
  <si>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</si>
  <si>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</si>
  <si>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</si>
  <si>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</si>
  <si>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</si>
  <si>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</si>
  <si>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</si>
  <si>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</si>
  <si>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</si>
  <si>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</si>
  <si>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</si>
  <si>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</si>
  <si>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</si>
  <si>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</si>
  <si>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</si>
  <si>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</si>
  <si>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</si>
  <si>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</si>
  <si>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</si>
  <si>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</si>
  <si>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</si>
  <si>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</si>
  <si>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</si>
  <si>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</si>
  <si>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</si>
  <si>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</si>
  <si>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</si>
  <si>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</si>
  <si>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</si>
  <si>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</si>
  <si>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</si>
  <si>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</si>
  <si>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</si>
  <si>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</si>
  <si>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</si>
  <si>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</si>
  <si>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</si>
  <si>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</si>
  <si>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</si>
  <si>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</si>
  <si>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</si>
  <si>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</si>
  <si>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</si>
  <si>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</si>
  <si>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</si>
  <si>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</si>
  <si>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</si>
  <si>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</si>
  <si>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</si>
  <si>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</si>
  <si>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</si>
  <si>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</si>
  <si>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</si>
  <si>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</si>
  <si>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</si>
  <si>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</si>
  <si>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</si>
  <si>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</si>
  <si>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</si>
  <si>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</si>
  <si>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</si>
  <si>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</si>
  <si>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</si>
  <si>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</si>
  <si>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</si>
  <si>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</si>
  <si>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</si>
  <si>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</si>
  <si>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</si>
  <si>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</si>
  <si>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</si>
  <si>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</si>
  <si>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</si>
  <si>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</si>
  <si>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</si>
  <si>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</si>
  <si>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</si>
  <si>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</si>
  <si>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</si>
  <si>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</si>
  <si>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</si>
  <si>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</si>
  <si>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</si>
  <si>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</si>
  <si>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</si>
  <si>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</si>
  <si>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</si>
  <si>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</si>
  <si>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</si>
  <si>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</si>
  <si>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</si>
  <si>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</si>
  <si>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</si>
  <si>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</si>
  <si>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</si>
  <si>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</si>
  <si>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</si>
  <si>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</si>
  <si>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</si>
  <si>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</si>
  <si>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</si>
  <si>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</si>
  <si>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</si>
  <si>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</si>
  <si>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</si>
  <si>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</si>
  <si>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</si>
  <si>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</si>
  <si>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</si>
  <si>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</si>
  <si>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</si>
  <si>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</si>
  <si>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</si>
  <si>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</si>
  <si>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</si>
  <si>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</si>
  <si>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</si>
  <si>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</si>
  <si>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</si>
  <si>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</si>
  <si>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</si>
  <si>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</si>
  <si>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</si>
  <si>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</si>
  <si>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</si>
  <si>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</si>
  <si>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</si>
  <si>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</si>
  <si>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</si>
  <si>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</si>
  <si>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</si>
  <si>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</si>
  <si>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</si>
  <si>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</si>
  <si>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</si>
  <si>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</si>
  <si>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</si>
  <si>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</si>
  <si>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</si>
  <si>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</si>
  <si>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</si>
  <si>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</si>
  <si>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</si>
  <si>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</si>
  <si>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</si>
  <si>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</si>
  <si>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</si>
  <si>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</si>
  <si>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</si>
  <si>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</si>
  <si>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</si>
  <si>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</si>
  <si>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</si>
  <si>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</si>
  <si>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</si>
  <si>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</si>
  <si>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</si>
  <si>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</si>
  <si>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</si>
  <si>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</si>
  <si>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</si>
  <si>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</si>
  <si>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</si>
  <si>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</si>
  <si>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</si>
  <si>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</si>
  <si>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</si>
  <si>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</si>
  <si>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</si>
  <si>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</si>
  <si>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</si>
  <si>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</si>
  <si>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</si>
  <si>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</si>
  <si>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</si>
  <si>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</si>
  <si>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</si>
  <si>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</si>
  <si>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</si>
  <si>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</si>
  <si>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</si>
  <si>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</si>
  <si>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</si>
  <si>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</si>
  <si>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</si>
  <si>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</si>
  <si>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</si>
  <si>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</si>
  <si>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</si>
  <si>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</si>
  <si>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</si>
  <si>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</si>
  <si>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</si>
  <si>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</si>
  <si>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</si>
  <si>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</si>
  <si>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</si>
  <si>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</si>
  <si>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</si>
  <si>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</si>
  <si>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</si>
  <si>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</si>
  <si>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</si>
  <si>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</si>
  <si>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</si>
  <si>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</si>
  <si>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</si>
  <si>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</si>
  <si>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</si>
  <si>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</si>
  <si>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</si>
  <si>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</si>
  <si>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</si>
  <si>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</si>
  <si>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</si>
  <si>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</si>
  <si>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</si>
  <si>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</si>
  <si>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</si>
  <si>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</si>
  <si>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</si>
  <si>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</si>
  <si>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</si>
  <si>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</si>
  <si>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</si>
  <si>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</si>
  <si>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</si>
  <si>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</si>
  <si>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</si>
  <si>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</si>
  <si>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</si>
  <si>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</si>
  <si>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</si>
  <si>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</si>
  <si>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</si>
  <si>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</si>
  <si>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</si>
  <si>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</si>
  <si>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</si>
  <si>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</si>
  <si>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</si>
  <si>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</si>
  <si>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</si>
  <si>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</si>
  <si>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</si>
  <si>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</si>
  <si>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</si>
  <si>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</si>
  <si>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</si>
  <si>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</si>
  <si>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</si>
  <si>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</si>
  <si>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</si>
  <si>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</si>
  <si>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</si>
  <si>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</si>
  <si>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</si>
  <si>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</si>
  <si>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</si>
  <si>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</si>
  <si>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</si>
  <si>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</si>
  <si>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</si>
  <si>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</si>
  <si>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</si>
  <si>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</si>
  <si>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</si>
  <si>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</si>
  <si>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</si>
  <si>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</si>
  <si>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</si>
  <si>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</si>
  <si>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</si>
  <si>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</si>
  <si>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</si>
  <si>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</si>
  <si>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</si>
  <si>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</si>
  <si>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</si>
  <si>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</si>
  <si>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</si>
  <si>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</si>
  <si>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</si>
  <si>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</si>
  <si>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</si>
  <si>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</si>
  <si>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</si>
  <si>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</si>
  <si>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</si>
  <si>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</si>
  <si>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</si>
  <si>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</si>
  <si>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</si>
  <si>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</si>
  <si>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</si>
  <si>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</si>
  <si>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</si>
  <si>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</si>
  <si>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</si>
  <si>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</si>
  <si>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</si>
  <si>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</si>
  <si>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</si>
  <si>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</si>
  <si>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</si>
  <si>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</si>
  <si>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</si>
  <si>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</si>
  <si>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</si>
  <si>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</si>
  <si>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</si>
  <si>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</si>
  <si>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</si>
  <si>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</si>
  <si>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</si>
  <si>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</si>
  <si>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</si>
  <si>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</si>
  <si>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</si>
  <si>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</si>
  <si>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</si>
  <si>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</si>
  <si>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</si>
  <si>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</si>
  <si>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</si>
  <si>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</si>
  <si>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</si>
  <si>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</si>
  <si>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</si>
  <si>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</si>
  <si>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</si>
  <si>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</si>
  <si>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</si>
  <si>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</si>
  <si>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</si>
  <si>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</si>
  <si>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</si>
  <si>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</si>
  <si>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</si>
  <si>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</si>
  <si>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</si>
  <si>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</si>
  <si>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</si>
  <si>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</si>
  <si>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</si>
  <si>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</si>
  <si>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</si>
  <si>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</si>
  <si>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</si>
  <si>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</si>
  <si>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</si>
  <si>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</si>
  <si>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</si>
  <si>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</si>
  <si>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</si>
  <si>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</si>
  <si>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</si>
  <si>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</si>
  <si>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</si>
  <si>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</si>
  <si>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</si>
  <si>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</si>
  <si>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</si>
  <si>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</si>
  <si>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</si>
  <si>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</si>
  <si>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</si>
  <si>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</si>
  <si>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</si>
  <si>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</si>
  <si>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</si>
  <si>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</si>
  <si>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</si>
  <si>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</si>
  <si>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</si>
  <si>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</si>
  <si>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</si>
  <si>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</si>
  <si>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</si>
  <si>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</si>
  <si>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</si>
  <si>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</si>
  <si>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</si>
  <si>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</si>
  <si>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</si>
  <si>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</si>
  <si>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</si>
  <si>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</si>
  <si>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</si>
  <si>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</si>
  <si>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</si>
  <si>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</si>
  <si>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</si>
  <si>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</si>
  <si>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</si>
  <si>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</si>
  <si>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</si>
  <si>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</si>
  <si>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</si>
  <si>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</si>
  <si>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</si>
  <si>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</si>
  <si>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</si>
  <si>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</si>
  <si>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</si>
  <si>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</si>
  <si>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</si>
  <si>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</si>
  <si>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</si>
  <si>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</si>
  <si>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</si>
  <si>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</si>
  <si>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</si>
  <si>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</si>
  <si>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</si>
  <si>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</si>
  <si>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</si>
  <si>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</si>
  <si>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</si>
  <si>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</si>
  <si>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</si>
  <si>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</si>
  <si>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</si>
  <si>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</si>
  <si>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</si>
  <si>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</si>
  <si>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</si>
  <si>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</si>
  <si>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</si>
  <si>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</si>
  <si>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</si>
  <si>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</si>
  <si>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</si>
  <si>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</si>
  <si>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</si>
  <si>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</si>
  <si>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</si>
  <si>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</si>
  <si>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</si>
  <si>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</si>
  <si>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</si>
  <si>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</si>
  <si>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</si>
  <si>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</si>
  <si>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</si>
  <si>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</si>
  <si>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</si>
  <si>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</si>
  <si>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</si>
  <si>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</si>
  <si>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</si>
  <si>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</si>
  <si>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</si>
  <si>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</si>
  <si>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</si>
  <si>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</si>
  <si>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</si>
  <si>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</si>
  <si>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</si>
  <si>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</si>
  <si>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</si>
  <si>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</si>
  <si>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</si>
  <si>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</si>
  <si>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</si>
  <si>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</si>
  <si>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</si>
  <si>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</si>
  <si>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</si>
  <si>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</si>
  <si>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</si>
  <si>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</si>
  <si>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</si>
  <si>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</si>
  <si>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</si>
  <si>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</si>
  <si>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</si>
  <si>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</si>
  <si>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</si>
  <si>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</si>
  <si>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</si>
  <si>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</si>
  <si>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</si>
  <si>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</si>
  <si>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</si>
  <si>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</si>
  <si>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</si>
  <si>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</si>
  <si>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</si>
  <si>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</si>
  <si>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</si>
  <si>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</si>
  <si>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</si>
  <si>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</si>
  <si>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</si>
  <si>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</si>
  <si>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</si>
  <si>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</si>
  <si>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</si>
  <si>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</si>
  <si>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</si>
  <si>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</si>
  <si>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</si>
  <si>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</si>
  <si>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</si>
  <si>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</si>
  <si>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</si>
  <si>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</si>
  <si>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</si>
  <si>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</si>
  <si>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</si>
  <si>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</si>
  <si>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</si>
  <si>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</si>
  <si>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</si>
  <si>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</si>
  <si>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</si>
  <si>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</si>
  <si>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</si>
  <si>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</si>
  <si>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</si>
  <si>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</si>
  <si>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</si>
  <si>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</si>
  <si>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</si>
  <si>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</si>
  <si>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</si>
  <si>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</si>
  <si>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</si>
  <si>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</si>
  <si>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</si>
  <si>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</si>
  <si>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</si>
  <si>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</si>
  <si>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</si>
  <si>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</si>
  <si>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</si>
  <si>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</si>
  <si>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</si>
  <si>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</si>
  <si>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</si>
  <si>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</si>
  <si>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</si>
  <si>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</si>
  <si>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</si>
  <si>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</si>
  <si>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</si>
  <si>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</si>
  <si>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</si>
  <si>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</si>
  <si>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</si>
  <si>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</si>
  <si>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</si>
  <si>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</si>
  <si>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</si>
  <si>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</si>
  <si>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</si>
  <si>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</si>
  <si>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</si>
  <si>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</si>
  <si>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</si>
  <si>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</si>
  <si>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</si>
  <si>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</si>
  <si>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</si>
  <si>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</si>
  <si>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</si>
  <si>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</si>
  <si>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</si>
  <si>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</si>
  <si>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</si>
  <si>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</si>
  <si>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</si>
  <si>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</si>
  <si>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</si>
  <si>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</si>
  <si>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</si>
  <si>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</si>
  <si>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</si>
  <si>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</si>
  <si>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</si>
  <si>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</si>
  <si>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</si>
  <si>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</si>
  <si>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</si>
  <si>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</si>
  <si>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</si>
  <si>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</si>
  <si>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</si>
  <si>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</si>
  <si>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</si>
  <si>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</si>
  <si>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</si>
  <si>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</si>
  <si>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</si>
  <si>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</si>
  <si>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</si>
  <si>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</si>
  <si>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</si>
  <si>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</si>
  <si>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</si>
  <si>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</si>
  <si>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</si>
  <si>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</si>
  <si>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</si>
  <si>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</si>
  <si>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</si>
  <si>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</si>
  <si>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</si>
  <si>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</si>
  <si>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</si>
  <si>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</si>
  <si>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</si>
  <si>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</si>
  <si>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</si>
  <si>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</si>
  <si>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</si>
  <si>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</si>
  <si>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</si>
  <si>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</si>
  <si>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</si>
  <si>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</si>
  <si>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</si>
  <si>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</si>
  <si>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</si>
  <si>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</si>
  <si>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</si>
  <si>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</si>
  <si>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</si>
  <si>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</si>
  <si>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</si>
  <si>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</si>
  <si>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</si>
  <si>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</si>
  <si>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</si>
  <si>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</si>
  <si>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</si>
  <si>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</si>
  <si>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</si>
  <si>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</si>
  <si>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</si>
  <si>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</si>
  <si>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</si>
  <si>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</si>
  <si>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</si>
  <si>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</si>
  <si>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</si>
  <si>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</si>
  <si>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</si>
  <si>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</si>
  <si>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</si>
  <si>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</si>
  <si>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</si>
  <si>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</si>
  <si>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</si>
  <si>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</si>
  <si>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</si>
  <si>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</si>
  <si>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</si>
  <si>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</si>
  <si>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</si>
  <si>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</si>
  <si>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</si>
  <si>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</si>
  <si>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</si>
  <si>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</si>
  <si>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</si>
  <si>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</si>
  <si>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</si>
  <si>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</si>
  <si>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</si>
  <si>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</si>
  <si>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</si>
  <si>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</si>
  <si>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</si>
  <si>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</si>
  <si>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</si>
  <si>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</si>
  <si>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</si>
  <si>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</si>
  <si>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</si>
  <si>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</si>
  <si>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</si>
  <si>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</si>
  <si>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</si>
  <si>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</si>
  <si>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</si>
  <si>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</si>
  <si>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</si>
  <si>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</si>
  <si>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</si>
  <si>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</si>
  <si>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</si>
  <si>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</si>
  <si>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</si>
  <si>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</si>
  <si>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</si>
  <si>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</si>
  <si>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</si>
  <si>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</si>
  <si>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</si>
  <si>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</si>
  <si>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</si>
  <si>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</si>
  <si>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</si>
  <si>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</si>
  <si>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</si>
  <si>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</si>
  <si>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</si>
  <si>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</si>
  <si>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</si>
  <si>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</si>
  <si>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</si>
  <si>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</si>
  <si>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</si>
  <si>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</si>
  <si>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</si>
  <si>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</si>
  <si>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</si>
  <si>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</si>
  <si>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</si>
  <si>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</si>
  <si>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</si>
  <si>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</si>
  <si>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</si>
  <si>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</si>
  <si>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</si>
  <si>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</si>
  <si>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</si>
  <si>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</si>
  <si>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</si>
  <si>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</si>
  <si>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</si>
  <si>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</si>
  <si>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</si>
  <si>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</si>
  <si>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</si>
  <si>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</si>
  <si>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</si>
  <si>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</si>
  <si>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</si>
  <si>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</si>
  <si>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</si>
  <si>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</si>
  <si>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</si>
  <si>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</si>
  <si>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</si>
  <si>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</si>
  <si>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</si>
  <si>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</si>
  <si>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</si>
  <si>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</si>
  <si>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</si>
  <si>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</si>
  <si>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</si>
  <si>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</si>
  <si>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</si>
  <si>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</si>
  <si>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</si>
  <si>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</si>
  <si>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</si>
  <si>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</si>
  <si>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</si>
  <si>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</si>
  <si>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</si>
  <si>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</si>
  <si>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</si>
  <si>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</si>
  <si>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</si>
  <si>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</si>
  <si>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</si>
  <si>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</si>
  <si>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</si>
  <si>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</si>
  <si>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</si>
  <si>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</si>
  <si>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</si>
  <si>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</si>
  <si>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</si>
  <si>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</si>
  <si>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</si>
  <si>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</si>
  <si>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</si>
  <si>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</si>
  <si>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</si>
  <si>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</si>
  <si>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</si>
  <si>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</si>
  <si>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</si>
  <si>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</si>
  <si>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</si>
  <si>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</si>
  <si>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</si>
  <si>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</si>
  <si>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</si>
  <si>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</si>
  <si>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</si>
  <si>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</si>
  <si>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</si>
  <si>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</si>
  <si>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</si>
  <si>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</si>
  <si>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</si>
  <si>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</si>
  <si>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</si>
  <si>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</si>
  <si>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</si>
  <si>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</si>
  <si>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</si>
  <si>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</si>
  <si>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</si>
  <si>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</si>
  <si>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</si>
  <si>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</si>
  <si>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</si>
  <si>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</si>
  <si>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</si>
  <si>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</si>
  <si>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</si>
  <si>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</si>
  <si>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</si>
  <si>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</si>
  <si>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</si>
  <si>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</si>
  <si>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</si>
  <si>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</si>
  <si>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</si>
  <si>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</si>
  <si>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</si>
  <si>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</si>
  <si>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</si>
  <si>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</si>
  <si>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</si>
  <si>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</si>
  <si>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</si>
  <si>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</si>
  <si>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</si>
  <si>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</si>
  <si>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</si>
  <si>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</si>
  <si>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</si>
  <si>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</si>
  <si>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</si>
  <si>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</si>
  <si>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</si>
  <si>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</si>
  <si>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</si>
  <si>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</si>
  <si>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</si>
  <si>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</si>
  <si>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</si>
  <si>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</si>
  <si>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</si>
  <si>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</si>
  <si>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</si>
  <si>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</si>
  <si>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</si>
  <si>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</si>
  <si>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</si>
  <si>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</si>
  <si>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</si>
  <si>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</si>
  <si>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</si>
  <si>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</si>
  <si>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</si>
  <si>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</si>
  <si>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</si>
  <si>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</si>
  <si>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</si>
  <si>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</si>
  <si>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</si>
  <si>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</si>
  <si>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</si>
  <si>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</si>
  <si>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</si>
  <si>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</si>
  <si>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</si>
  <si>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</si>
  <si>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</si>
  <si>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</si>
  <si>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</si>
  <si>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</si>
  <si>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</si>
  <si>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</si>
  <si>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</si>
  <si>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</si>
  <si>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</si>
  <si>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</si>
  <si>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</si>
  <si>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</si>
  <si>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</si>
  <si>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</si>
  <si>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</si>
  <si>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</si>
  <si>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</si>
  <si>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</si>
  <si>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</si>
  <si>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</si>
  <si>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</si>
  <si>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</si>
  <si>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</si>
  <si>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</si>
  <si>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</si>
  <si>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</si>
  <si>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</si>
  <si>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</si>
  <si>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</si>
  <si>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</si>
  <si>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</si>
  <si>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</si>
  <si>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</si>
  <si>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</si>
  <si>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</si>
  <si>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</si>
  <si>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</si>
  <si>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</si>
  <si>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</si>
  <si>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</si>
  <si>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</si>
  <si>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</si>
  <si>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</si>
  <si>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</si>
  <si>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</si>
  <si>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</si>
  <si>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</si>
  <si>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</si>
  <si>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</si>
  <si>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</si>
  <si>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</si>
  <si>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</si>
  <si>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</si>
  <si>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</si>
  <si>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</si>
  <si>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</si>
  <si>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</si>
  <si>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</si>
  <si>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</si>
  <si>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</si>
  <si>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</si>
  <si>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</si>
  <si>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</si>
  <si>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</si>
  <si>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</si>
  <si>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</si>
  <si>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</si>
  <si>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</si>
  <si>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</si>
  <si>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</si>
  <si>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</si>
  <si>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</si>
  <si>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</si>
  <si>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</si>
  <si>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</si>
  <si>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</si>
  <si>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</si>
  <si>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</si>
  <si>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</si>
  <si>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</si>
  <si>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</si>
  <si>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</si>
  <si>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</si>
  <si>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</si>
  <si>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</si>
  <si>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</si>
  <si>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</si>
  <si>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</si>
  <si>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</si>
  <si>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</si>
  <si>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</si>
  <si>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</si>
  <si>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</si>
  <si>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</si>
  <si>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</si>
  <si>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</si>
  <si>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</si>
  <si>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</si>
  <si>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</si>
  <si>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</si>
  <si>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</si>
  <si>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</si>
  <si>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</si>
  <si>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</si>
  <si>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</si>
  <si>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</si>
  <si>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</si>
  <si>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</si>
  <si>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</si>
  <si>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</si>
  <si>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</si>
  <si>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</si>
  <si>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</si>
  <si>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</si>
  <si>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</si>
  <si>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</si>
  <si>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</si>
  <si>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</si>
  <si>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</si>
  <si>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</si>
  <si>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</si>
  <si>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</si>
  <si>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</si>
  <si>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</si>
  <si>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</si>
  <si>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</si>
  <si>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</si>
  <si>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</si>
  <si>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</si>
  <si>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</si>
  <si>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</si>
  <si>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</si>
  <si>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</si>
  <si>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</si>
  <si>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</si>
  <si>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</si>
  <si>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</si>
  <si>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</si>
  <si>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</si>
  <si>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</si>
  <si>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</si>
  <si>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</si>
  <si>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</si>
  <si>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</si>
  <si>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</si>
  <si>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</si>
  <si>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</si>
  <si>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</si>
  <si>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</si>
  <si>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</si>
  <si>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</si>
  <si>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</si>
  <si>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</si>
  <si>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</si>
  <si>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</si>
  <si>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</si>
  <si>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</si>
  <si>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</si>
  <si>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</si>
  <si>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</si>
  <si>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</si>
  <si>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</si>
  <si>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</si>
  <si>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</si>
  <si>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</si>
  <si>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</si>
  <si>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</si>
  <si>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</si>
  <si>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</si>
  <si>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</si>
  <si>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</si>
  <si>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</si>
  <si>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</si>
  <si>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</si>
  <si>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</si>
  <si>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</si>
  <si>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</si>
  <si>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</si>
  <si>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</si>
  <si>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</si>
  <si>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</si>
  <si>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</si>
  <si>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</si>
  <si>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</si>
  <si>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</si>
  <si>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</si>
  <si>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</si>
  <si>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</si>
  <si>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</si>
  <si>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</si>
  <si>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</si>
  <si>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</si>
  <si>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</si>
  <si>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</si>
  <si>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</si>
  <si>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</si>
  <si>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</si>
  <si>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</si>
  <si>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</si>
  <si>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</si>
  <si>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</si>
  <si>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</si>
  <si>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</si>
  <si>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</si>
  <si>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</si>
  <si>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</si>
  <si>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</si>
  <si>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</si>
  <si>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</si>
  <si>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</si>
  <si>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</si>
  <si>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</si>
  <si>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</si>
  <si>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</si>
  <si>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</si>
  <si>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</si>
  <si>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</si>
  <si>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</si>
  <si>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</si>
  <si>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</si>
  <si>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</si>
  <si>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</si>
  <si>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</si>
  <si>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</si>
  <si>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</si>
  <si>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</si>
  <si>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</si>
  <si>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</si>
  <si>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</si>
  <si>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</si>
  <si>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</si>
  <si>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</si>
  <si>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</si>
  <si>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</si>
  <si>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</si>
  <si>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</si>
  <si>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</si>
  <si>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</si>
  <si>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</si>
  <si>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</si>
  <si>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</si>
  <si>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</si>
  <si>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</si>
  <si>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</si>
  <si>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</si>
  <si>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</si>
  <si>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</si>
  <si>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</si>
  <si>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</si>
  <si>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</si>
  <si>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</si>
  <si>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</si>
  <si>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</si>
  <si>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</si>
  <si>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</si>
  <si>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</si>
  <si>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</si>
  <si>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</si>
  <si>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</si>
  <si>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</si>
  <si>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</si>
  <si>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</si>
  <si>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</si>
  <si>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</si>
  <si>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</si>
  <si>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</si>
  <si>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</si>
  <si>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</si>
  <si>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</si>
  <si>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</si>
  <si>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</si>
  <si>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</si>
  <si>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</si>
  <si>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</si>
  <si>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</si>
  <si>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</si>
  <si>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</si>
  <si>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</si>
  <si>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</si>
  <si>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</si>
  <si>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</si>
  <si>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</si>
  <si>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</si>
  <si>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</si>
  <si>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</si>
  <si>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</si>
  <si>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</si>
  <si>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</si>
  <si>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</si>
  <si>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</si>
  <si>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</si>
  <si>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</si>
  <si>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</si>
  <si>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</si>
  <si>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</si>
  <si>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</si>
  <si>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</si>
  <si>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</si>
  <si>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</si>
  <si>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</si>
  <si>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</si>
  <si>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</si>
  <si>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</si>
  <si>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</si>
  <si>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</si>
  <si>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</si>
  <si>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</si>
  <si>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</si>
  <si>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</si>
  <si>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</si>
  <si>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</si>
  <si>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</si>
  <si>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</si>
  <si>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</si>
  <si>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</si>
  <si>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</si>
  <si>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</si>
  <si>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</si>
  <si>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</si>
  <si>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</si>
  <si>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</si>
  <si>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</si>
  <si>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</si>
  <si>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</si>
  <si>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</si>
  <si>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</si>
  <si>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</si>
  <si>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</si>
  <si>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</si>
  <si>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</si>
  <si>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</si>
  <si>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</si>
  <si>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</si>
  <si>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</si>
  <si>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</si>
  <si>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</si>
  <si>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</si>
  <si>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</si>
  <si>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</si>
  <si>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</si>
  <si>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</si>
  <si>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</si>
  <si>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</si>
  <si>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</si>
  <si>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</si>
  <si>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</si>
  <si>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</si>
  <si>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</si>
  <si>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</si>
  <si>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</si>
  <si>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</si>
  <si>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</si>
  <si>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</si>
  <si>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</si>
  <si>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</si>
  <si>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</si>
  <si>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</si>
  <si>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</si>
  <si>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</si>
  <si>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</si>
  <si>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</si>
  <si>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</si>
  <si>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</si>
  <si>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</si>
  <si>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</si>
  <si>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</si>
  <si>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</si>
  <si>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</si>
  <si>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</si>
  <si>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</si>
  <si>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</si>
  <si>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</si>
  <si>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</si>
  <si>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</si>
  <si>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</si>
  <si>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</si>
  <si>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</si>
  <si>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</si>
  <si>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</si>
  <si>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</si>
  <si>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</si>
  <si>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</si>
  <si>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</si>
  <si>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</si>
  <si>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</si>
  <si>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</si>
  <si>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</si>
  <si>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</si>
  <si>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</si>
  <si>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</si>
  <si>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</si>
  <si>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</si>
  <si>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</si>
  <si>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</si>
  <si>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</si>
  <si>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</si>
  <si>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</si>
  <si>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</si>
  <si>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</si>
  <si>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</si>
  <si>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</si>
  <si>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</si>
  <si>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</si>
  <si>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</si>
  <si>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</si>
  <si>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</si>
  <si>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</si>
  <si>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</si>
  <si>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</si>
  <si>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</si>
  <si>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</si>
  <si>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</si>
  <si>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</si>
  <si>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</si>
  <si>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</si>
  <si>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</si>
  <si>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</si>
  <si>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</si>
  <si>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</si>
  <si>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</si>
  <si>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</si>
  <si>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</si>
  <si>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</si>
  <si>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</si>
  <si>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</si>
  <si>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</si>
  <si>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</si>
  <si>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</si>
  <si>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</si>
  <si>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</si>
  <si>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</si>
  <si>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</si>
  <si>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</si>
  <si>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</si>
  <si>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</si>
  <si>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</si>
  <si>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</si>
  <si>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</si>
  <si>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</si>
  <si>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</si>
  <si>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</si>
  <si>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</si>
  <si>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</si>
  <si>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</si>
  <si>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</si>
  <si>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</si>
  <si>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</si>
  <si>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</si>
  <si>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</si>
  <si>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</si>
  <si>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</si>
  <si>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</si>
  <si>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</si>
  <si>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</si>
  <si>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</si>
  <si>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</si>
  <si>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</si>
  <si>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</si>
  <si>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</si>
  <si>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</si>
  <si>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</si>
  <si>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</si>
  <si>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</si>
  <si>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</si>
  <si>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</si>
  <si>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</si>
  <si>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</si>
  <si>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</si>
  <si>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</si>
  <si>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</si>
  <si>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</si>
  <si>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</si>
  <si>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</si>
  <si>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</si>
  <si>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</si>
  <si>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</si>
  <si>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</si>
  <si>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</si>
  <si>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</si>
  <si>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</si>
  <si>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</si>
  <si>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</si>
  <si>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</si>
  <si>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</si>
  <si>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</si>
  <si>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</si>
  <si>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</si>
  <si>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</si>
  <si>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</si>
  <si>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</si>
  <si>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</si>
  <si>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</si>
  <si>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</si>
  <si>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</si>
  <si>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</si>
  <si>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</si>
  <si>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</si>
  <si>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</si>
  <si>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</si>
  <si>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</si>
  <si>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</si>
  <si>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</si>
  <si>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</si>
  <si>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</si>
  <si>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</si>
  <si>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</si>
  <si>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</si>
  <si>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</si>
  <si>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</si>
  <si>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</si>
  <si>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</si>
  <si>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</si>
  <si>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</si>
  <si>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</si>
  <si>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</si>
  <si>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</si>
  <si>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</si>
  <si>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</si>
  <si>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</si>
  <si>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</si>
  <si>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</si>
  <si>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</si>
  <si>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</si>
  <si>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</si>
  <si>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</si>
  <si>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</si>
  <si>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</si>
  <si>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</si>
  <si>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</si>
  <si>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</si>
  <si>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</si>
  <si>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</si>
  <si>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</si>
  <si>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</si>
  <si>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</si>
  <si>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</si>
  <si>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</si>
  <si>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</si>
  <si>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</si>
  <si>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</si>
  <si>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</si>
  <si>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</si>
  <si>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</si>
  <si>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</si>
  <si>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</si>
  <si>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</si>
  <si>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</si>
  <si>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</si>
  <si>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</si>
  <si>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</si>
  <si>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</si>
  <si>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</si>
  <si>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</si>
  <si>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</si>
  <si>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</si>
  <si>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</si>
  <si>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</si>
  <si>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</si>
  <si>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</si>
  <si>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</si>
  <si>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</si>
  <si>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</si>
  <si>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</si>
  <si>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</si>
  <si>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</si>
  <si>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</si>
  <si>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</si>
  <si>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</si>
  <si>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</si>
  <si>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</si>
  <si>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</si>
  <si>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</si>
  <si>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</si>
  <si>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</si>
  <si>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</si>
  <si>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</si>
  <si>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</si>
  <si>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</si>
  <si>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</si>
  <si>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</si>
  <si>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</si>
  <si>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</si>
  <si>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</si>
  <si>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</si>
  <si>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</si>
  <si>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</si>
  <si>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</si>
  <si>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</si>
  <si>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</si>
  <si>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</si>
  <si>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</si>
  <si>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</si>
  <si>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</si>
  <si>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</si>
  <si>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</si>
  <si>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</si>
  <si>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</si>
  <si>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</si>
  <si>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</si>
  <si>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</si>
  <si>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</si>
  <si>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</si>
  <si>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</si>
  <si>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</si>
  <si>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</si>
  <si>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</si>
  <si>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</si>
  <si>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</si>
  <si>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</si>
  <si>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</si>
  <si>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</si>
  <si>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</si>
  <si>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</si>
  <si>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</si>
  <si>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</si>
  <si>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</si>
  <si>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</si>
  <si>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</si>
  <si>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</si>
  <si>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</si>
  <si>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</si>
  <si>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</si>
  <si>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</si>
  <si>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</si>
  <si>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</si>
  <si>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</si>
  <si>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</si>
  <si>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</si>
  <si>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</si>
  <si>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</si>
  <si>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</si>
  <si>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</si>
  <si>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</si>
  <si>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</si>
  <si>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</si>
  <si>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</si>
  <si>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</si>
  <si>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</si>
  <si>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</si>
  <si>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</si>
  <si>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</si>
  <si>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</si>
  <si>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</si>
  <si>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</si>
  <si>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</si>
  <si>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</si>
  <si>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</si>
  <si>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</si>
  <si>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</si>
  <si>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</si>
  <si>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</si>
  <si>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</si>
  <si>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</si>
  <si>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</si>
  <si>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</si>
  <si>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</si>
  <si>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</si>
  <si>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</si>
  <si>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</si>
  <si>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</si>
  <si>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</si>
  <si>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</si>
  <si>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</si>
  <si>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</si>
  <si>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</si>
  <si>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</si>
  <si>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</si>
  <si>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</si>
  <si>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</si>
  <si>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</si>
  <si>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</si>
  <si>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</si>
  <si>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</si>
  <si>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</si>
  <si>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</si>
  <si>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</si>
  <si>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</si>
  <si>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</si>
  <si>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</si>
  <si>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</si>
  <si>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</si>
  <si>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</si>
  <si>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</si>
  <si>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</si>
  <si>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</si>
  <si>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</si>
  <si>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</si>
  <si>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</si>
  <si>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</si>
  <si>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</si>
  <si>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</si>
  <si>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</si>
  <si>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</si>
  <si>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</si>
  <si>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</si>
  <si>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</si>
  <si>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</si>
  <si>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</si>
  <si>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</si>
  <si>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</si>
  <si>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</si>
  <si>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</si>
  <si>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</si>
  <si>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</si>
  <si>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</si>
  <si>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</si>
  <si>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</si>
  <si>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</si>
  <si>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</si>
  <si>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</si>
  <si>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</si>
  <si>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</si>
  <si>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</si>
  <si>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</si>
  <si>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</si>
  <si>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</si>
  <si>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</si>
  <si>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</si>
  <si>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</si>
  <si>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</si>
  <si>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</si>
  <si>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</si>
  <si>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</si>
  <si>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</si>
  <si>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</si>
  <si>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</si>
  <si>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</si>
  <si>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</si>
  <si>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</si>
  <si>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</si>
  <si>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</si>
  <si>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</si>
  <si>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</si>
  <si>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</si>
  <si>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</si>
  <si>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</si>
  <si>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</si>
  <si>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</si>
  <si>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</si>
  <si>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</si>
  <si>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</si>
  <si>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</si>
  <si>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</si>
  <si>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</si>
  <si>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</si>
  <si>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</si>
  <si>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</si>
  <si>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</si>
  <si>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</si>
  <si>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</si>
  <si>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</si>
  <si>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</si>
  <si>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</si>
  <si>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</si>
  <si>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</si>
  <si>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</si>
  <si>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</si>
  <si>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</si>
  <si>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</si>
  <si>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</si>
  <si>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</si>
  <si>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</si>
  <si>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</si>
  <si>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</si>
  <si>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</si>
  <si>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</si>
  <si>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</si>
  <si>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</si>
  <si>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</si>
  <si>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</si>
  <si>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</si>
  <si>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</si>
  <si>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</si>
  <si>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</si>
  <si>
    <t>PCM-20251127-00001783</t>
  </si>
  <si>
    <t>major</t>
  </si>
  <si>
    <t>SECS down and EM team need 50 min</t>
  </si>
  <si>
    <t>PCM-20251127-00001818</t>
  </si>
  <si>
    <t>Team will check after ABBS2180 , and sceco complain done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</si>
</sst>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325.92164629629406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45988.87007222222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45988.87007222222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45988.87007222222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45988.87007222222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45988.87007222222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45988.87007222222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45988.87007222222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45988.87007222222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45988.87007222222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45988.87007222222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45988.87007222222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45988.87007222222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45988.87007222222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45988.87007222222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45988.87007222222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45988.87007222222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45988.87007222222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45988.87007222222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45988.87007222222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45988.87007222222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45988.87007222222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45988.87007222222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45988.87007222222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45988.87007222222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45988.87007222222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45988.87007222222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45988.87007222222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45988.87007222222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45988.87007222222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45988.87007222222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45988.87007222222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45988.87007222222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45988.87007222222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45988.87007222222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45988.87007222222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45988.87007222222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45988.87007222222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45988.87007222222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45988.87007222222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163.87023425925872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4.4826532407387276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0.22926203703536885</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45988.87007222222</v>
      </c>
      <c r="H6" s="146"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45988.87007222222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45988.87007222222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45988.87007222222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45988.87007222222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45988.87007222222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45988.87007222222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45988.87007222222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45988.87007222222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45988.87007222222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45988.87007222222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45988.87007222222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45988.87007222222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45988.87007222222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45988.87007222222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45988.87007222222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45988.87007222222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45988.87007222222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45988.87007222222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45988.87007222222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45988.87007222222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45988.87007222222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45988.87007222222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45988.87007222222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45988.87007222222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45988.87007222222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45988.87007222222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45988.87007222222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45988.87007222222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45988.87007222222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45988.87007222222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45988.87007222222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45988.87007222222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45988.87007222222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45988.87007222222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45988.87007222222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45988.87007222222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45988.87007222222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45988.87007222222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45988.87007222222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45988.87007222222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45988.87007222222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45988.87007222222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45988.87007222222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45988.87007222222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45988.87007222222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45988.87007222222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45988.87007222222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45988.87007222222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45988.87007222222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45988.87007222222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45988.87007222222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45988.87007222222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45988.87007222222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45988.87007222222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45988.87007222222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45988.87007222222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45988.87007222222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45988.87007222222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45988.87007222222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45988.87007222222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45988.87007222222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45988.87007222222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45988.87007222222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45988.87007222222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45988.87007222222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45988.87007222222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45988.87007222222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45988.87007222222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45988.87007222222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45988.87007222222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45988.87007222222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45988.87007222222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45988.87007222222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45988.87007222222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45988.87007222222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45988.87007222222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45988.87007222222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45988.87007222222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45988.87007222222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45988.87007222222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45988.87007222222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45988.87007222222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45988.87007222222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45988.87007222222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45988.87007222222</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45988.87007222222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45988.87007222222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45988.87007222222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45988.87007222222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45988.87007222222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45988.87007222222</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45988.87007222222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45988.87007222222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45988.87007222222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45988.87007222222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45988.87007222222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45988.87007222222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45988.87007222222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45988.87007222222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45988.87007222222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45988.87007222222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45988.87007222222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45988.87007222222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45988.87007222222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45988.87007222222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45988.87007222222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45988.87007222222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45988.87007222222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45988.87007222222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45988.87007222222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45988.87007222222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45988.87007222222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45988.87007222222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45988.87007222222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45988.87007222222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45988.87007222222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45988.87007222222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45988.87007222222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45988.87007222222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45988.87007222222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45988.87007222222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45988.87007222222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45988.87007222222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45988.87007222222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45988.87007222222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45988.87007222222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45988.87007222222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45988.87007222222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45988.87007222222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45988.87007222222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45988.87007222222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45988.87007222222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45988.87007222222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45988.87007222222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45988.87007222222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45988.87007222222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45988.87007222222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45988.87007222222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45988.87007222222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45988.87007222222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45988.87007222222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45988.87007222222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45988.87007222222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45988.87007222222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45988.87007222222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45988.87007222222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45988.87007222222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45988.87007222222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45988.87007222222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45988.87007222222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45988.87007222222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45988.87007222222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45988.87007222222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45988.87007222222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45988.87007222222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45988.87007222222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45988.87007222222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45988.87007222222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45988.87007222222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45988.87007222222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45988.87007222222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45988.87007222222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45988.87007222222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45988.87007222222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45988.87007222222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45988.87007222222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45988.87007222222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45988.87007222222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45988.87007222222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45988.87007222222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45988.87007222222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45988.87007222222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45988.87007222222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45988.87007222222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45988.87007222222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45988.87007222222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45988.87007222222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45988.87007222222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45988.87007222222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45988.87007222222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45988.87007222222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45988.87007222222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45988.87007222222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45988.87007222222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45988.87007222222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45988.87007222222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45988.87007222222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45988.87007222222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45988.87007222222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45988.87007222222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45988.87007222222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45988.87007222222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45988.87007222222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45988.87007222222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45988.87007222222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45988.87007222222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45988.87007222222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45988.87007222222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45988.87007222222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45988.87007222222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45988.87007222222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45988.87007222222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45988.87007222222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45988.87007222222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45988.87007222222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45988.87007222222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45988.87007222222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45988.87007222222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45988.87007222222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45988.87007222222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45988.87007222222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45988.87007222222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45988.87007222222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45988.87007222222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45988.87007222222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45988.87007222222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45988.87007222222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45988.87007222222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45988.87007222222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45988.87007222222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45988.87007222222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45988.87007222222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45988.87007222222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45988.87007222222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45988.87007222222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45988.87007222222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45988.87007222222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45988.87007222222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45988.87007222222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45988.87007222222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45988.87007222222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45988.87007222222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45988.87007222222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45988.87007222222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45988.87007222222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45988.87007222222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45988.87007222222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45988.87007222222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45988.87007222222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45988.87007222222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45988.87007222222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45988.87007222222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45988.87007222222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45988.87007222222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45988.87007222222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45988.87007222222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45988.87007222222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45988.87007222222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45988.87007222222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45988.87007222222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45988.87007222222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45988.87007222222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45988.87007222222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45988.87007222222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45988.87007222222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45988.87007222222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45988.87007222222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45988.87007222222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45988.87007222222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45988.87007222222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45988.87007222222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45988.87007222222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45988.87007222222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45988.87007222222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45988.87007222222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45988.87007222222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45988.87007222222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45988.87007222222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45988.87007222222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45988.87007222222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45988.87007222222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45988.87007222222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45988.87007222222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45988.87007222222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45988.87007222222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45988.87007222222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45988.87007222222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45988.87007222222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45988.87007222222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45988.87007222222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45988.87007222222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45988.87007222222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45988.87007222222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45988.87007222222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45988.87007222222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45988.87007222222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45988.87007222222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45988.87007222222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45988.87007222222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45988.87007222222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45988.87007222222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45988.87007222222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45988.87007222222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45988.87007222222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45988.87007222222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45988.87007222222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45988.87007222222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45988.87007222222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45988.87007222222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45988.87007222222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45988.87007222222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45988.87007222222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45988.87007222222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45988.87007222222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45988.87007222222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45988.87007222222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45988.87007222222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45988.87007222222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45988.87007222222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45988.87007222222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45988.87007222222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45988.87007222222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45988.87007222222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45988.87007222222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45988.87007222222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45988.87007222222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45988.87007222222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45988.87007222222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45988.87007222222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45988.87007222222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45988.87007222222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45988.87007222222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45988.87007222222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45988.87007222222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45988.87007222222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45988.87007222222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45988.87007222222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45988.87007222222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45988.87007222222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45988.87007222222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45988.87007222222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45988.87007222222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45988.87007222222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45988.87007222222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45988.87007222222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45988.87007222222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45988.87007222222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45988.87007222222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45988.87007222222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45988.87007222222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45988.87007222222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45988.87007222222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45988.87007222222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45988.87007222222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45988.87007222222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45988.87007222222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45988.87007222222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45988.87007222222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45988.87007222222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45988.87007222222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45988.87007222222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45988.87007222222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45988.87007222222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45988.87007222222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45988.87007222222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45988.87007222222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45988.87007222222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45988.87007222222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45988.87007222222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45988.87007222222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45988.87007222222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45988.87007222222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45988.87007222222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45988.87007222222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45988.87007222222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45988.87007222222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45988.87007222222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45988.87007222222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45988.87007222222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45988.87007222222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45988.87007222222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45988.87007222222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45988.87007222222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45988.87007222222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45988.87007222222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45988.87007222222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45988.87007222222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45988.87007222222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45988.87007222222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45988.87007222222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45988.87007222222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45988.87007222222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45988.87007222222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45988.87007222222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45988.87007222222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45988.87007222222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45988.87007222222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45988.87007222222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45988.87007222222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45988.87007222222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45988.87007222222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45988.87007222222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45988.87007222222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45988.87007222222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45988.87007222222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45988.87007222222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45988.87007222222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45988.87007222222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45988.87007222222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45988.87007222222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45988.87007222222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45988.87007222222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45988.87007222222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45988.87007222222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45988.87007222222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45988.87007222222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45988.87007222222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45988.87007222222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45988.87007222222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45988.87007222222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45988.87007222222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45988.87007222222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45988.87007222222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45988.87007222222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45988.87007222222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45988.87007222222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45988.87007222222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45988.87007222222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45988.87007222222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45988.87007222222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45988.87007222222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45988.87007222222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45988.87007222222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45988.87007222222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45988.87007222222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45988.87007222222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45988.87007222222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45988.87007222222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45988.87007222222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45988.87007222222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45988.87007222222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45988.87007222222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45988.87007222222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45988.87007222222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45988.87007222222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45988.87007222222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45988.87007222222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45988.87007222222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45988.87007222222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45988.87007222222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45988.87007222222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45988.87007222222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45988.87007222222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45988.87007222222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45988.87007222222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45988.87007222222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45988.87007222222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45988.87007222222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45988.87007222222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45988.87007222222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45988.87007222222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45988.87007222222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45988.87007222222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45988.87007222222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45988.87007222222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45988.87007222222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45988.87007222222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45988.87007222222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45988.87007222222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45988.87007222222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45988.87007222222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45988.87007222222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45988.87007222222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45988.87007222222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45988.87007222222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45988.87007222222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45988.87007222222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45988.87007222222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45988.87007222222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45988.87007222222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45988.87007222222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45988.87007222222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45988.87007222222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45988.87007222222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45988.87007222222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45988.87007222222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45988.87007222222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45988.87007222222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45988.87007222222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45988.87007222222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45988.87007222222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45988.87007222222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45988.87007222222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45988.87007222222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45988.87007222222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45988.87007222222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45988.87007222222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45988.87007222222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45988.87007222222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45988.87007222222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45988.87007222222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45988.87007222222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45988.87007222222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45988.87007222222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45988.87007222222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45988.87007222222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45988.87007222222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45988.87007222222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45988.87007222222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45988.87007222222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45988.87007222222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45988.87007222222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45988.87007222222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45988.87007222222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45988.87007222222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45988.87007222222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45988.87007222222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45988.87007222222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45988.87007222222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45988.87007222222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45988.87007222222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45988.87007222222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45988.87007222222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45988.87007222222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45988.87007222222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45988.87007222222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45988.87007222222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45988.87007222222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45988.87007222222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45988.87007222222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45988.87007222222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45988.87007222222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45988.87007222222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45988.87007222222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45988.87007222222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45988.87007222222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45988.87007222222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45988.87007222222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45988.87007222222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45988.87007222222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45988.87007222222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45988.87007222222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45988.87007222222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45988.87007222222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45988.87007222222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45988.87007222222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45988.87007222222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45988.87007222222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45988.87007222222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45988.87007222222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45988.87007222222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45988.87007222222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45988.87007222222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45988.87007222222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45988.87007222222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45988.87007222222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45988.87007222222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45988.87007222222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45988.87007222222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45988.87007222222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45988.87007222222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45988.87007222222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45988.87007222222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45988.87007222222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45988.87007222222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45988.87007222222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45988.87007222222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45988.87007222222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45988.87007222222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45988.87007222222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45988.87007222222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45988.87007222222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45988.87007222222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45988.87007222222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45988.87007222222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45988.87007222222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45988.87007222222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45988.87007222222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45988.87007222222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45988.87007222222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45988.87007222222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45988.87007222222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45988.87007222222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45988.87007222222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45988.87007222222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45988.87007222222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45988.87007222222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45988.87007222222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45988.87007222222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45988.87007222222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45988.87007222222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45988.87007222222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45988.87007222222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45988.87007222222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45988.87007222222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45988.87007222222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45988.87007222222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45988.87007222222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45988.87007222222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45988.87007222222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45988.87007222222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45988.87007222222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45988.87007222222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45988.87007222222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45988.87007222222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45988.87007222222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45988.87007222222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45988.87007222222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45988.87007222222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45988.87007222222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45988.87007222222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45988.87007222222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45988.87007222222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45988.87007222222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45988.87007222222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45988.87007222222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45988.87007222222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45988.87007222222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45988.87007222222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45988.87007222222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45988.87007222222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45988.87007222222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45988.87007222222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45988.87007222222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45988.87007222222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45988.87007222222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45988.87007222222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45988.87007222222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45988.87007222222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45988.87007222222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45988.87007222222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45988.87007222222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45988.87007222222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45988.87007222222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45988.87007222222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45988.87007222222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45988.87007222222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45988.87007222222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45988.87007222222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45988.87007222222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45988.87007222222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45988.87007222222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45988.87007222222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45988.87007222222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45988.87007222222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45988.87007222222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45988.87007222222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45988.87007222222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45988.87007222222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45988.87007222222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45988.87007222222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45988.87007222222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45988.87007222222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45988.87007222222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45988.87007222222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45988.87007222222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45988.87007222222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45988.87007222222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45988.87007222222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45988.87007222222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45988.87007222222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45988.87007222222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45988.87007222222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45988.87007222222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45988.87007222222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45988.87007222222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45988.87007222222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45988.87007222222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45988.87007222222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45988.87007222222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45988.87007222222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45988.87007222222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45988.87007222222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45988.87007222222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45988.87007222222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45988.87007222222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45988.87007222222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45988.87007222222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45988.87007222222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45988.87007222222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45988.87007222222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45988.87007222222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45988.87007222222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45988.87007222222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45988.87007222222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45988.87007222222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45988.87007222222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45988.87007222222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45988.87007222222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45988.87007222222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45988.87007222222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45988.87007222222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45988.87007222222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45988.87007222222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45988.87007222222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45988.87007222222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45988.87007222222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45988.87007222222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45988.87007222222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45988.87007222222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45988.87007222222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45988.87007222222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45988.87007222222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45988.87007222222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45988.87007222222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45988.87007222222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45988.87007222222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45988.87007222222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45988.87007222222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45988.87007222222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45988.87007222222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45988.87007222222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45988.87007222222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45988.87007222222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45988.87007222222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45988.87007222222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45988.87007222222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45988.87007222222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45988.87007222222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45988.87007222222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45988.87007222222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45988.87007222222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45988.87007222222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45988.87007222222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45988.87007222222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45988.87007222222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45988.87007222222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45988.87007222222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45988.87007222222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45988.87007222222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45988.87007222222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45988.87007222222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45988.87007222222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45988.87007222222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45988.87007222222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45988.87007222222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45988.87007222222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45988.87007222222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45988.87007222222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45988.87007222222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45988.87007222222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45988.87007222222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45988.87007222222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45988.87007222222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45988.87007222222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45988.87007222222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45988.87007222222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45988.87007222222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45988.87007222222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45988.87007222222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45988.87007222222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45988.87007222222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45988.87007222222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45988.87007222222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45988.87007222222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45988.87007222222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45988.87007222222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45988.87007222222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45988.87007222222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45988.87007222222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45988.87007222222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45988.87007222222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45988.87007222222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45988.87007222222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45988.87007222222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45988.87007222222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45988.87007222222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45988.87007222222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45988.87007222222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45988.87007222222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45988.87007222222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45988.87007222222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45988.87007222222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45988.87007222222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45988.87007222222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45988.87007222222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45988.87007222222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45988.87007222222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45988.87007222222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45988.87007222222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45988.87007222222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45988.87007222222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45988.87007222222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45988.87007222222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45988.87007222222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45988.87007222222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45988.87007222222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45988.87007222222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45988.87007222222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45988.87007222222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45988.87007222222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45988.87007222222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45988.87007222222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45988.87007222222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45988.87007222222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45988.87007222222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45988.87007222222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45988.87007222222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45988.87007222222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45988.87007222222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45988.87007222222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45988.87007222222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45988.87007222222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45988.87007222222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45988.87007222222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45988.87007222222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45988.87007222222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45988.87007222222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45988.87007222222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45988.87007222222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45988.87007222222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45988.87007222222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45988.87007222222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45988.87007222222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45988.87007222222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45988.87007222222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45988.87007222222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45988.87007222222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45988.87007222222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45988.87007222222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45988.87007222222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45988.87007222222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45988.87007222222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45988.87007222222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45988.87007222222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45988.87007222222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45988.87007222222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45988.87007222222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45988.87007222222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45988.87007222222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45988.87007222222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45988.87007222222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45988.87007222222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45988.87007222222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45988.87007222222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45988.87007222222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45988.87007222222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45988.87007222222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45988.87007222222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45988.87007222222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45988.87007222222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45988.87007222222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45988.87007222222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45988.87007222222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45988.87007222222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45988.87007222222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45988.87007222222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45988.87007222222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45988.87007222222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45988.87007222222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45988.87007222222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45988.87007222222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45988.87007222222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45988.87007222222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45988.87007222222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45988.87007222222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45988.87007222222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45988.87007222222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45988.87007222222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45988.87007222222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45988.87007222222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45988.87007222222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45988.87007222222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45988.87007222222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45988.87007222222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45988.87007222222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45988.87007222222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45988.87007222222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45988.87007222222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45988.87007222222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45988.87007222222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45988.87007222222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45988.87007222222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45988.87007222222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45988.87007222222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45988.87007222222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45988.87007222222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45988.87007222222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45988.87007222222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45988.87007222222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45988.87007222222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45988.87007222222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45988.87007222222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45988.87007222222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45988.87007222222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45988.87007222222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45988.87007222222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45988.87007222222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45988.87007222222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45988.87007222222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45988.87007222222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45988.87007222222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45988.87007222222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45988.87007222222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45988.87007222222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45988.87007222222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45988.87007222222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45988.87007222222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45988.87007222222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45988.87007222222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45988.87007222222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45988.87007222222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45988.87007222222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45988.87007222222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45988.87007222222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45988.87007222222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45988.87007222222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45988.87007222222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45988.87007222222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45988.87007222222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45988.87007222222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45988.87007222222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45988.87007222222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45988.87007222222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45988.87007222222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45988.87007222222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45988.87007222222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45988.87007222222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45988.87007222222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45988.87007222222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45988.87007222222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45988.87007222222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45988.87007222222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45988.87007222222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45988.87007222222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45988.87007222222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45988.87007222222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45988.87007222222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45988.87007222222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45988.87007222222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45988.87007222222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45988.87007222222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45988.87007222222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45988.87007222222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45988.87007222222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45988.87007222222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45988.87007222222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45988.87007222222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45988.87007222222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45988.87007222222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45988.87007222222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45988.87007222222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45988.87007222222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45988.87007222222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45988.87007222222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45988.87007222222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45988.87007222222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45988.87007222222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45988.87007222222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45988.87007222222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45988.87007222222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45988.87007222222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45988.87007222222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45988.87007222222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45988.87007222222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45988.87007222222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45988.87007222222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45988.87007222222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45988.87007222222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45988.87007222222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45988.87007222222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45988.87007222222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45988.87007222222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45988.87007222222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45988.87007222222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45988.87007222222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45988.87007222222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45988.87007222222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45988.87007222222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45988.87007222222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45988.87007222222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45988.87007222222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45988.87007222222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45988.87007222222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45988.87007222222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45988.87007222222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45988.87007222222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45988.87007222222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45988.87007222222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45988.87007222222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45988.87007222222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45988.87007222222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45988.87007222222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45988.87007222222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45988.87007222222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45988.87007222222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45988.87007222222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45988.87007222222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45988.87007222222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45988.87007222222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45988.87007222222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45988.87007222222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45988.87007222222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45988.87007222222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45988.87007222222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45988.87007222222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45988.87007222222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45988.87007222222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45988.87007222222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45988.87007222222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45988.87007222222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45988.87007222222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45988.87007222222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45988.87007222222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45988.87007222222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45988.87007222222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45988.87007222222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45988.87007222222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45988.87007222222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45988.87007222222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45988.87007222222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45988.87007222222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45988.87007222222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45988.87007222222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45988.87007222222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45988.87007222222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45988.87007222222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45988.87007222222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45988.87007222222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45988.87007222222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45988.87007222222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45988.87007222222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45988.87007222222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45988.87007222222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45988.87007222222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45988.87007222222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45988.87007222222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45988.87007222222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45988.87007222222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45988.87007222222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45988.87007222222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45988.87007222222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45988.87007222222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45988.87007222222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45988.87007222222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45988.87007222222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45988.87007222222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45988.87007222222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45988.87007222222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45988.87007222222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45988.87007222222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45988.87007222222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45988.87007222222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45988.87007222222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45988.87007222222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45988.87007222222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285.38935462962399</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45988.87007222222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45988.87007222222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45988.87007222222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45988.87007222222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45988.87007222222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45988.87007222222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45988.87007222222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45988.87007222222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45988.87007222222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45988.87007222222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45988.87007222222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45988.87007222222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45988.87007222222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45988.87007222222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45988.87007222222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45988.87007222222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45988.87007222222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45988.87007222222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45988.87007222222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45988.87007222222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45988.87007222222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45988.87007222222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45988.87007222222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45988.87007222222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45988.87007222222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45988.87007222222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45988.87007222222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45988.87007222222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45988.87007222222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45988.87007222222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45988.87007222222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45988.87007222222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45988.87007222222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45988.87007222222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45988.87007222222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45988.87007222222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45988.87007222222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45988.87007222222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45988.87007222222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45988.87007222222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45988.87007222222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45988.87007222222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45988.87007222222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45988.87007222222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45988.87007222222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45988.87007222222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45988.87007222222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45988.87007222222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45988.87007222222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45988.87007222222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45988.87007222222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45988.87007222222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45988.87007222222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45988.87007222222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45988.87007222222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45988.87007222222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45988.87007222222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45988.87007222222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45988.87007222222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45988.87007222222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45988.87007222222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45988.87007222222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45988.87007222222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45988.87007222222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45988.87007222222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45988.87007222222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45988.87007222222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45988.87007222222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45988.87007222222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45988.87007222222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45988.87007222222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45988.87007222222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45988.87007222222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45988.87007222222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45988.87007222222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45988.87007222222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45988.87007222222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45988.87007222222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45988.87007222222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45988.87007222222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45988.87007222222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45988.87007222222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45988.87007222222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45988.87007222222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45988.87007222222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45988.87007222222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45988.87007222222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45988.87007222222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45988.87007222222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45988.87007222222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45988.87007222222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45988.87007222222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45988.87007222222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45988.87007222222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45988.87007222222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45988.87007222222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45988.87007222222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45988.87007222222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45988.87007222222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45988.87007222222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45988.87007222222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45988.87007222222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45988.87007222222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45988.87007222222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45988.87007222222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45988.87007222222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45988.87007222222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45988.87007222222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45988.87007222222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45988.87007222222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45988.87007222222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45988.87007222222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45988.87007222222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45988.87007222222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45988.87007222222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45988.87007222222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45988.87007222222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45988.87007222222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45988.87007222222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45988.87007222222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45988.87007222222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45988.87007222222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45988.87007222222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45988.87007222222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45988.87007222222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45988.87007222222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45988.87007222222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45988.87007222222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45988.87007222222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45988.87007222222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45988.87007222222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45988.87007222222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45988.87007222222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45988.87007222222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45988.87007222222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45988.87007222222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45988.87007222222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45988.87007222222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45988.87007222222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45988.87007222222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45988.87007222222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45988.87007222222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45988.87007222222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45988.87007222222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45988.87007222222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45988.87007222222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45988.87007222222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45988.87007222222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45988.87007222222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45988.87007222222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45988.87007222222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45988.87007222222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45988.87007222222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45988.87007222222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45988.87007222222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45988.87007222222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45988.87007222222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45988.87007222222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45988.87007222222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45988.87007222222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45988.87007222222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45988.87007222222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45988.87007222222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45988.87007222222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45988.87007222222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45988.87007222222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45988.87007222222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45988.87007222222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45988.87007222222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45988.87007222222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45988.87007222222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45988.87007222222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45988.87007222222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45988.87007222222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45988.87007222222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45988.87007222222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45988.87007222222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45988.87007222222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45988.87007222222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45988.87007222222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45988.87007222222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45988.87007222222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45988.87007222222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45988.87007222222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45988.87007222222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45988.87007222222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45988.87007222222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45988.87007222222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45988.87007222222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45988.87007222222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45988.87007222222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45988.87007222222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45988.87007222222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45988.87007222222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45988.87007222222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45988.87007222222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45988.87007222222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45988.87007222222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45988.87007222222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45988.87007222222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45988.87007222222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45988.87007222222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45988.87007222222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45988.87007222222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45988.87007222222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45988.87007222222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45988.87007222222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45988.87007222222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45988.87007222222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45988.87007222222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45988.87007222222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45988.87007222222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45988.87007222222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45988.87007222222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45988.87007222222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45988.87007222222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45988.87007222222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45988.87007222222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45988.87007222222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45988.87007222222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45988.87007222222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45988.87007222222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45988.87007222222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45988.87007222222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45988.87007222222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45988.87007222222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45988.87007222222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45988.87007222222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45988.87007222222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45988.87007222222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45988.87007222222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45988.87007222222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45988.87007222222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45988.87007222222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45988.87007222222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45988.87007222222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45988.87007222222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45988.87007222222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45988.87007222222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45988.87007222222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45988.87007222222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45988.87007222222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45988.87007222222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45988.87007222222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45988.87007222222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45988.87007222222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45988.87007222222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45988.87007222222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45988.87007222222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45988.87007222222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45988.87007222222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45988.87007222222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45988.87007222222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45988.87007222222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45988.87007222222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45988.87007222222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45988.87007222222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45988.87007222222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45988.87007222222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45988.87007222222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45988.87007222222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45988.87007222222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45988.87007222222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45988.87007222222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45988.87007222222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45988.87007222222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45988.87007222222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45988.87007222222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45988.87007222222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45988.87007222222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45988.87007222222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45988.87007222222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45988.87007222222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45988.87007222222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45988.87007222222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45988.87007222222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45988.87007222222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45988.87007222222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45988.87007222222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45988.87007222222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45988.87007222222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45988.87007222222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45988.87007222222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45988.87007222222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45988.87007222222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45988.87007222222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45988.87007222222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45988.87007222222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45988.87007222222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45988.87007222222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45988.87007222222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45988.87007222222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45988.87007222222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45988.87007222222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45988.87007222222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45988.87007222222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45988.87007222222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45988.87007222222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45988.87007222222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45988.87007222222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45988.87007222222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45988.87007222222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45988.87007222222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45988.87007222222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45988.87007222222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45988.87007222222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45988.87007222222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45988.87007222222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45988.87007222222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45988.87007222222</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K6" sqref="K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97.038012037031876</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62.681194907403551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40.208961111107783</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7.4967736111066188</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3" ca="1" si="2">IFERROR(NOW()-F6,"")</f>
        <v>5.2361111011123285E-4</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45988.87007222222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45988.87007222222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45988.87007222222</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4">
        <f t="shared" ca="1" si="2"/>
        <v>45988.87007222222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4">
        <f t="shared" ca="1" si="2"/>
        <v>45988.87007222222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4">
        <f t="shared" ca="1" si="2"/>
        <v>45988.87007222222</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4">
        <f t="shared" ca="1" si="2"/>
        <v>45988.87007222222</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4">
        <f t="shared" ca="1" si="2"/>
        <v>45988.87007222222</v>
      </c>
      <c r="H14" s="38"/>
      <c r="I14" s="37" t="str">
        <f>IFERROR(VLOOKUP(D14,DB!A:F,6,0),"")</f>
        <v/>
      </c>
      <c r="J14" s="37" t="str">
        <f>IFERROR(VLOOKUP(D14,DB!A:G,7,0),"")</f>
        <v/>
      </c>
      <c r="K14" s="37"/>
      <c r="L14" s="37" t="str">
        <f>IFERROR(VLOOKUP(D14,DB!A:I,9,0),"")</f>
        <v/>
      </c>
    </row>
    <row r="15" spans="1:13">
      <c r="A15" s="37"/>
      <c r="B15" s="37" t="str">
        <f>IFERROR(VLOOKUP(D15,DB!A:K,11,0),"")</f>
        <v/>
      </c>
      <c r="C15" s="37"/>
      <c r="D15" s="149"/>
      <c r="E15" s="37"/>
      <c r="F15" s="38"/>
      <c r="G15" s="144">
        <f t="shared" ca="1" si="2"/>
        <v>45988.87007222222</v>
      </c>
      <c r="H15" s="38"/>
      <c r="I15" s="37" t="str">
        <f>IFERROR(VLOOKUP(D15,DB!A:F,6,0),"")</f>
        <v/>
      </c>
      <c r="J15" s="37" t="str">
        <f>IFERROR(VLOOKUP(D15,DB!A:G,7,0),"")</f>
        <v/>
      </c>
      <c r="K15" s="37"/>
      <c r="L15" s="37" t="str">
        <f>IFERROR(VLOOKUP(D15,DB!A:I,9,0),"")</f>
        <v/>
      </c>
    </row>
    <row r="16" spans="1:13">
      <c r="A16" s="37"/>
      <c r="B16" s="37" t="str">
        <f>IFERROR(VLOOKUP(D16,DB!A:K,11,0),"")</f>
        <v/>
      </c>
      <c r="C16" s="37"/>
      <c r="D16" s="149"/>
      <c r="E16" s="37"/>
      <c r="F16" s="38"/>
      <c r="G16" s="144">
        <f t="shared" ca="1" si="2"/>
        <v>45988.87007222222</v>
      </c>
      <c r="H16" s="38"/>
      <c r="I16" s="37" t="str">
        <f>IFERROR(VLOOKUP(D16,DB!A:F,6,0),"")</f>
        <v/>
      </c>
      <c r="J16" s="37" t="str">
        <f>IFERROR(VLOOKUP(D16,DB!A:G,7,0),"")</f>
        <v/>
      </c>
      <c r="K16" s="37"/>
      <c r="L16" s="37" t="str">
        <f>IFERROR(VLOOKUP(D16,DB!A:I,9,0),"")</f>
        <v/>
      </c>
    </row>
    <row r="17" spans="1:12">
      <c r="A17" s="37"/>
      <c r="B17" s="37" t="str">
        <f>IFERROR(VLOOKUP(D17,DB!A:K,11,0),"")</f>
        <v/>
      </c>
      <c r="C17" s="37"/>
      <c r="D17" s="149"/>
      <c r="E17" s="37"/>
      <c r="F17" s="38"/>
      <c r="G17" s="144">
        <f t="shared" ca="1" si="2"/>
        <v>45988.87007222222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45988.87007222222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45988.87007222222</v>
      </c>
      <c r="H19" s="38"/>
      <c r="I19" s="37" t="str">
        <f>IFERROR(VLOOKUP(D19,DB!A:F,6,0),"")</f>
        <v/>
      </c>
      <c r="J19" s="37" t="str">
        <f>IFERROR(VLOOKUP(D19,DB!A:G,7,0),"")</f>
        <v/>
      </c>
      <c r="K19" s="37"/>
      <c r="L19" s="37" t="str">
        <f>IFERROR(VLOOKUP(D19,DB!A:I,9,0),"")</f>
        <v/>
      </c>
    </row>
    <row r="20" spans="1:12">
      <c r="A20" s="37"/>
      <c r="B20" s="148" t="str">
        <f>IFERROR(VLOOKUP(D20,DB!A:K,11,0),"")</f>
        <v/>
      </c>
      <c r="C20" s="37"/>
      <c r="D20" s="37"/>
      <c r="E20" s="37"/>
      <c r="F20" s="38"/>
      <c r="G20" s="144">
        <f t="shared" ca="1" si="2"/>
        <v>45988.87007222222</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4">
        <f t="shared" ca="1" si="2"/>
        <v>45988.87007222222</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4">
        <f t="shared" ca="1" si="2"/>
        <v>45988.87007222222</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4">
        <f t="shared" ca="1" si="2"/>
        <v>45988.87007222222</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4">
        <f t="shared" ca="1" si="2"/>
        <v>45988.87007222222</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4">
        <f t="shared" ca="1" si="2"/>
        <v>45988.87007222222</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4">
        <f t="shared" ca="1" si="2"/>
        <v>45988.87007222222</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4">
        <f t="shared" ca="1" si="2"/>
        <v>45988.87007222222</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4">
        <f t="shared" ca="1" si="2"/>
        <v>45988.87007222222</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4">
        <f t="shared" ca="1" si="2"/>
        <v>45988.87007222222</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4">
        <f t="shared" ca="1" si="2"/>
        <v>45988.87007222222</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4">
        <f t="shared" ca="1" si="2"/>
        <v>45988.87007222222</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4">
        <f t="shared" ca="1" si="2"/>
        <v>45988.87007222222</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4">
        <f t="shared" ca="1" si="2"/>
        <v>45988.87007222222</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4">
        <f t="shared" ca="1" si="2"/>
        <v>45988.87007222222</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4">
        <f t="shared" ca="1" si="2"/>
        <v>45988.87007222222</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4">
        <f t="shared" ca="1" si="2"/>
        <v>45988.87007222222</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4">
        <f t="shared" ca="1" si="2"/>
        <v>45988.87007222222</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4">
        <f t="shared" ca="1" si="2"/>
        <v>45988.87007222222</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4">
        <f t="shared" ca="1" si="2"/>
        <v>45988.87007222222</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4">
        <f t="shared" ca="1" si="2"/>
        <v>45988.87007222222</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4">
        <f t="shared" ca="1" si="2"/>
        <v>45988.87007222222</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4">
        <f t="shared" ca="1" si="2"/>
        <v>45988.87007222222</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4">
        <f t="shared" ca="1" si="2"/>
        <v>45988.87007222222</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4">
        <f t="shared" ca="1" si="2"/>
        <v>45988.87007222222</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4">
        <f t="shared" ca="1" si="2"/>
        <v>45988.87007222222</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4">
        <f t="shared" ca="1" si="2"/>
        <v>45988.87007222222</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4">
        <f t="shared" ca="1" si="2"/>
        <v>45988.87007222222</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4">
        <f t="shared" ca="1" si="2"/>
        <v>45988.87007222222</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4">
        <f t="shared" ca="1" si="2"/>
        <v>45988.87007222222</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4">
        <f t="shared" ca="1" si="2"/>
        <v>45988.87007222222</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4">
        <f t="shared" ca="1" si="2"/>
        <v>45988.87007222222</v>
      </c>
      <c r="H51" s="38"/>
      <c r="I51" s="148" t="str">
        <f>IFERROR(VLOOKUP(D51,DB!A:F,6,0),"")</f>
        <v/>
      </c>
      <c r="J51" s="148" t="str">
        <f>IFERROR(VLOOKUP(D51,DB!A:G,7,0),"")</f>
        <v/>
      </c>
      <c r="K51" s="37"/>
      <c r="L51" s="148" t="str">
        <f>IFERROR(VLOOKUP(D51,DB!A:I,9,0),"")</f>
        <v/>
      </c>
    </row>
    <row r="52" spans="1:12">
      <c r="A52" s="37"/>
      <c r="B52" s="148" t="str">
        <f>IFERROR(VLOOKUP(D52,DB!A:K,11,0),"")</f>
        <v/>
      </c>
      <c r="C52" s="37"/>
      <c r="D52" s="37"/>
      <c r="E52" s="37"/>
      <c r="F52" s="38"/>
      <c r="G52" s="144">
        <f t="shared" ca="1" si="2"/>
        <v>45988.87007222222</v>
      </c>
      <c r="H52" s="38"/>
      <c r="I52" s="148" t="str">
        <f>IFERROR(VLOOKUP(D52,DB!A:F,6,0),"")</f>
        <v/>
      </c>
      <c r="J52" s="148" t="str">
        <f>IFERROR(VLOOKUP(D52,DB!A:G,7,0),"")</f>
        <v/>
      </c>
      <c r="K52" s="37"/>
      <c r="L52" s="148" t="str">
        <f>IFERROR(VLOOKUP(D52,DB!A:I,9,0),"")</f>
        <v/>
      </c>
    </row>
    <row r="53" spans="1:12">
      <c r="A53" s="37"/>
      <c r="B53" s="148" t="str">
        <f>IFERROR(VLOOKUP(D53,DB!A:K,11,0),"")</f>
        <v/>
      </c>
      <c r="C53" s="37"/>
      <c r="D53" s="37"/>
      <c r="E53" s="37"/>
      <c r="F53" s="38"/>
      <c r="G53" s="144">
        <f t="shared" ca="1" si="2"/>
        <v>45988.87007222222</v>
      </c>
      <c r="H53" s="38"/>
      <c r="I53" s="148" t="str">
        <f>IFERROR(VLOOKUP(D53,DB!A:F,6,0),"")</f>
        <v/>
      </c>
      <c r="J53" s="148" t="str">
        <f>IFERROR(VLOOKUP(D53,DB!A:G,7,0),"")</f>
        <v/>
      </c>
      <c r="K53" s="37"/>
      <c r="L53" s="148"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29367</v>
      </c>
      <c r="E2" s="124" t="s">
        <v>39131</v>
      </c>
      <c r="F2" s="126">
        <v>45988.798425925925</v>
      </c>
      <c r="G2" s="72">
        <f ca="1">IFERROR(NOW()-F2,"-")</f>
        <v>7.1646296295512002E-2</v>
      </c>
      <c r="H2" s="126">
        <v>45988.772233796299</v>
      </c>
      <c r="I2" s="124" t="str">
        <f>IFERROR(VLOOKUP(D2,DB!A:F,6,0),"")</f>
        <v>SCECO</v>
      </c>
      <c r="J2" s="124" t="str">
        <f>IFERROR(VLOOKUP(D2,DB!A:G,7,0),"")</f>
        <v>Dead+No BB Design</v>
      </c>
      <c r="K2" s="127" t="s">
        <v>39132</v>
      </c>
      <c r="L2" s="128" t="str">
        <f>IFERROR(VLOOKUP(D2,DB!A:I,9,0),"")</f>
        <v>Latis</v>
      </c>
    </row>
    <row r="3" spans="1:16382" ht="31.5" customHeight="1">
      <c r="A3" s="126" t="s">
        <v>39133</v>
      </c>
      <c r="B3" s="124" t="str">
        <f>IFERROR(VLOOKUP(D3,DB!A:K,11,0),"")</f>
        <v>R6</v>
      </c>
      <c r="C3" s="125">
        <v>1</v>
      </c>
      <c r="D3" s="124" t="s">
        <v>34130</v>
      </c>
      <c r="E3" s="124" t="s">
        <v>39131</v>
      </c>
      <c r="F3" s="126">
        <v>45988.798842592594</v>
      </c>
      <c r="G3" s="72">
        <f ca="1">IFERROR(NOW()-F3,"-")</f>
        <v>7.1229629626031965E-2</v>
      </c>
      <c r="H3" s="126">
        <v>45988.763113425928</v>
      </c>
      <c r="I3" s="124" t="str">
        <f>IFERROR(VLOOKUP(D3,DB!A:F,6,0),"")</f>
        <v>SCECO</v>
      </c>
      <c r="J3" s="124" t="str">
        <f>IFERROR(VLOOKUP(D3,DB!A:G,7,0),"")</f>
        <v>Dead</v>
      </c>
      <c r="K3" s="127" t="s">
        <v>39134</v>
      </c>
      <c r="L3" s="128" t="str">
        <f>IFERROR(VLOOKUP(D3,DB!A:I,9,0),"")</f>
        <v>Latis</v>
      </c>
    </row>
    <row r="4" spans="1:16382" ht="31.5" customHeight="1">
      <c r="A4"/>
      <c r="B4"/>
      <c r="C4" s="125"/>
      <c r="D4" s="124"/>
      <c r="E4" s="106"/>
      <c r="F4"/>
      <c r="G4" s="72">
        <f ca="1">IFERROR(NOW()-F4,"-")</f>
        <v>45988.87007222222</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45988.87007222222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45988.87007222222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2"/>
      <c r="E7" s="106"/>
      <c r="F7" s="126"/>
      <c r="G7" s="72">
        <f ca="1">IFERROR(NOW()-F7,"-")</f>
        <v>45988.87007222222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45988.87007222222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07"/>
      <c r="G9" s="72">
        <f ca="1">IFERROR(NOW()-F9,"-")</f>
        <v>45988.87007222222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45988.87007222222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45988.87007222222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45988.87007222222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45988.87007222222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45988.87007222222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45988.87007222222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45988.87007222222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45988.87007222222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45988.87007222222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45988.87007222222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45988.87007222222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45988.87007222222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45988.87007222222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45988.87007222222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45988.87007222222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45988.87007222222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45988.87007222222</v>
      </c>
      <c r="H26" s="126"/>
      <c r="I26" s="124" t="str">
        <f>IFERROR(VLOOKUP(D26,DB!A:F,6,0),"")</f>
        <v/>
      </c>
      <c r="J26" s="124" t="str">
        <f>IFERROR(VLOOKUP(D26,DB!A:G,7,0),"")</f>
        <v/>
      </c>
      <c r="K26" s="127"/>
      <c r="L26" s="128" t="str">
        <f>IFERROR(VLOOKUP(D26,DB!A:I,9,0),"")</f>
        <v/>
      </c>
    </row>
  </sheetData>
  <dataValidations count="2">
    <dataValidation allowBlank="1" showInputMessage="1" showErrorMessage="1" sqref="E1" xr:uid="{9E1BC488-8814-4F8A-8DBE-742B3278AB71}"/>
    <dataValidation type="list" allowBlank="1" showInputMessage="1" showErrorMessage="1" sqref="E4: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2025-11-27T17:54:27Z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