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155" documentId="120_S{2AC9BD13-BADA-5192-A53E-5A8FF88502F6}" xr6:coauthVersionLast="47" xr6:coauthVersionMax="47" xr10:uidLastSave="{27DC7A91-3845-4343-B77E-5E25DD940F7A}"/>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B6" i="2"/>
  <c r="G6" i="2"/>
  <c r="I6" i="2"/>
  <c r="J6" i="2"/>
  <c r="L6" i="2"/>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<sst xmlns="http://schemas.openxmlformats.org/spreadsheetml/2006/main" count="180302" uniqueCount="39135">
  <si>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</si>
  <si>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</si>
  <si>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</si>
  <si>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</si>
  <si>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</si>
  <si>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</si>
  <si>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</si>
  <si>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</si>
  <si>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</si>
  <si>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</si>
  <si>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</si>
  <si>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</si>
  <si>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</si>
  <si>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</si>
  <si>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</si>
  <si>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</si>
  <si>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</si>
  <si>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</si>
  <si>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</si>
  <si>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</si>
  <si>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</si>
  <si>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</si>
  <si>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</si>
  <si>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</si>
  <si>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</si>
  <si>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</si>
  <si>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</si>
  <si>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</si>
  <si>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</si>
  <si>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</si>
  <si>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</si>
  <si>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</si>
  <si>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</si>
  <si>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</si>
  <si>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</si>
  <si>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</si>
  <si>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</si>
  <si>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</si>
  <si>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</si>
  <si>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</si>
  <si>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</si>
  <si>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</si>
  <si>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</si>
  <si>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</si>
  <si>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</si>
  <si>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</si>
  <si>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</si>
  <si>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</si>
  <si>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</si>
  <si>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</si>
  <si>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</si>
  <si>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</si>
  <si>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</si>
  <si>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</si>
  <si>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</si>
  <si>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</si>
  <si>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</si>
  <si>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</si>
  <si>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</si>
  <si>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</si>
  <si>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</si>
  <si>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</si>
  <si>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</si>
  <si>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</si>
  <si>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</si>
  <si>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</si>
  <si>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</si>
  <si>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</si>
  <si>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</si>
  <si>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</si>
  <si>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</si>
  <si>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</si>
  <si>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</si>
  <si>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</si>
  <si>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</si>
  <si>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</si>
  <si>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</si>
  <si>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</si>
  <si>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</si>
  <si>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</si>
  <si>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</si>
  <si>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</si>
  <si>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</si>
  <si>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</si>
  <si>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</si>
  <si>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</si>
  <si>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</si>
  <si>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</si>
  <si>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</si>
  <si>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</si>
  <si>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</si>
  <si>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</si>
  <si>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</si>
  <si>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</si>
  <si>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</si>
  <si>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</si>
  <si>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</si>
  <si>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</si>
  <si>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</si>
  <si>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</si>
  <si>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</si>
  <si>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</si>
  <si>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</si>
  <si>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</si>
  <si>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</si>
  <si>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</si>
  <si>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</si>
  <si>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</si>
  <si>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</si>
  <si>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</si>
  <si>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</si>
  <si>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</si>
  <si>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</si>
  <si>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</si>
  <si>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</si>
  <si>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</si>
  <si>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</si>
  <si>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</si>
  <si>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</si>
  <si>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</si>
  <si>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</si>
  <si>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</si>
  <si>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</si>
  <si>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</si>
  <si>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</si>
  <si>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</si>
  <si>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</si>
  <si>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</si>
  <si>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</si>
  <si>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</si>
  <si>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</si>
  <si>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</si>
  <si>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</si>
  <si>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</si>
  <si>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</si>
  <si>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</si>
  <si>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</si>
  <si>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</si>
  <si>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</si>
  <si>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</si>
  <si>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</si>
  <si>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</si>
  <si>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</si>
  <si>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</si>
  <si>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</si>
  <si>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</si>
  <si>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</si>
  <si>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</si>
  <si>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</si>
  <si>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</si>
  <si>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</si>
  <si>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</si>
  <si>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</si>
  <si>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</si>
  <si>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</si>
  <si>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</si>
  <si>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</si>
  <si>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</si>
  <si>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</si>
  <si>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</si>
  <si>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</si>
  <si>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</si>
  <si>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</si>
  <si>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</si>
  <si>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</si>
  <si>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</si>
  <si>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</si>
  <si>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</si>
  <si>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</si>
  <si>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</si>
  <si>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</si>
  <si>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</si>
  <si>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</si>
  <si>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</si>
  <si>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</si>
  <si>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</si>
  <si>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</si>
  <si>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</si>
  <si>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</si>
  <si>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</si>
  <si>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</si>
  <si>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</si>
  <si>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</si>
  <si>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</si>
  <si>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</si>
  <si>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</si>
  <si>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</si>
  <si>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</si>
  <si>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</si>
  <si>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</si>
  <si>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</si>
  <si>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</si>
  <si>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</si>
  <si>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</si>
  <si>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</si>
  <si>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</si>
  <si>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</si>
  <si>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</si>
  <si>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</si>
  <si>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</si>
  <si>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</si>
  <si>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</si>
  <si>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</si>
  <si>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</si>
  <si>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</si>
  <si>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</si>
  <si>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</si>
  <si>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</si>
  <si>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</si>
  <si>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</si>
  <si>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</si>
  <si>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</si>
  <si>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</si>
  <si>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</si>
  <si>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</si>
  <si>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</si>
  <si>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</si>
  <si>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</si>
  <si>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</si>
  <si>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</si>
  <si>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</si>
  <si>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</si>
  <si>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</si>
  <si>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</si>
  <si>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</si>
  <si>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</si>
  <si>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</si>
  <si>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</si>
  <si>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</si>
  <si>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</si>
  <si>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</si>
  <si>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</si>
  <si>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</si>
  <si>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</si>
  <si>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</si>
  <si>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</si>
  <si>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</si>
  <si>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</si>
  <si>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</si>
  <si>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</si>
  <si>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</si>
  <si>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</si>
  <si>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</si>
  <si>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</si>
  <si>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</si>
  <si>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</si>
  <si>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</si>
  <si>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</si>
  <si>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</si>
  <si>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</si>
  <si>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</si>
  <si>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</si>
  <si>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</si>
  <si>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</si>
  <si>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</si>
  <si>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</si>
  <si>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</si>
  <si>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</si>
  <si>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</si>
  <si>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</si>
  <si>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</si>
  <si>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</si>
  <si>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</si>
  <si>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</si>
  <si>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</si>
  <si>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</si>
  <si>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</si>
  <si>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</si>
  <si>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</si>
  <si>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</si>
  <si>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</si>
  <si>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</si>
  <si>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</si>
  <si>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</si>
  <si>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</si>
  <si>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</si>
  <si>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</si>
  <si>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</si>
  <si>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</si>
  <si>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</si>
  <si>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</si>
  <si>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</si>
  <si>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</si>
  <si>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</si>
  <si>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</si>
  <si>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</si>
  <si>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</si>
  <si>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</si>
  <si>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</si>
  <si>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</si>
  <si>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</si>
  <si>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</si>
  <si>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</si>
  <si>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</si>
  <si>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</si>
  <si>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</si>
  <si>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</si>
  <si>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</si>
  <si>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</si>
  <si>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</si>
  <si>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</si>
  <si>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</si>
  <si>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</si>
  <si>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</si>
  <si>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</si>
  <si>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</si>
  <si>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</si>
  <si>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</si>
  <si>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</si>
  <si>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</si>
  <si>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</si>
  <si>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</si>
  <si>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</si>
  <si>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</si>
  <si>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</si>
  <si>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</si>
  <si>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</si>
  <si>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</si>
  <si>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</si>
  <si>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</si>
  <si>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</si>
  <si>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</si>
  <si>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</si>
  <si>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</si>
  <si>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</si>
  <si>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</si>
  <si>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</si>
  <si>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</si>
  <si>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</si>
  <si>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</si>
  <si>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</si>
  <si>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</si>
  <si>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</si>
  <si>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</si>
  <si>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</si>
  <si>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</si>
  <si>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</si>
  <si>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</si>
  <si>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</si>
  <si>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</si>
  <si>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</si>
  <si>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</si>
  <si>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</si>
  <si>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</si>
  <si>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</si>
  <si>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</si>
  <si>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</si>
  <si>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</si>
  <si>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</si>
  <si>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</si>
  <si>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</si>
  <si>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</si>
  <si>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</si>
  <si>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</si>
  <si>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</si>
  <si>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</si>
  <si>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</si>
  <si>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</si>
  <si>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</si>
  <si>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</si>
  <si>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</si>
  <si>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</si>
  <si>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</si>
  <si>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</si>
  <si>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</si>
  <si>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</si>
  <si>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</si>
  <si>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</si>
  <si>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</si>
  <si>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</si>
  <si>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</si>
  <si>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</si>
  <si>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</si>
  <si>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</si>
  <si>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</si>
  <si>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</si>
  <si>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</si>
  <si>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</si>
  <si>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</si>
  <si>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</si>
  <si>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</si>
  <si>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</si>
  <si>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</si>
  <si>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</si>
  <si>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</si>
  <si>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</si>
  <si>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</si>
  <si>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</si>
  <si>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</si>
  <si>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</si>
  <si>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</si>
  <si>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</si>
  <si>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</si>
  <si>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</si>
  <si>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</si>
  <si>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</si>
  <si>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</si>
  <si>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</si>
  <si>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</si>
  <si>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</si>
  <si>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</si>
  <si>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</si>
  <si>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</si>
  <si>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</si>
  <si>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</si>
  <si>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</si>
  <si>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</si>
  <si>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</si>
  <si>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</si>
  <si>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</si>
  <si>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</si>
  <si>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</si>
  <si>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</si>
  <si>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</si>
  <si>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</si>
  <si>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</si>
  <si>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</si>
  <si>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</si>
  <si>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</si>
  <si>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</si>
  <si>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</si>
  <si>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</si>
  <si>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</si>
  <si>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</si>
  <si>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</si>
  <si>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</si>
  <si>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</si>
  <si>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</si>
  <si>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</si>
  <si>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</si>
  <si>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</si>
  <si>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</si>
  <si>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</si>
  <si>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</si>
  <si>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</si>
  <si>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</si>
  <si>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</si>
  <si>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</si>
  <si>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</si>
  <si>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</si>
  <si>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</si>
  <si>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</si>
  <si>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</si>
  <si>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</si>
  <si>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</si>
  <si>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</si>
  <si>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</si>
  <si>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</si>
  <si>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</si>
  <si>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</si>
  <si>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</si>
  <si>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</si>
  <si>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</si>
  <si>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</si>
  <si>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</si>
  <si>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</si>
  <si>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</si>
  <si>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</si>
  <si>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</si>
  <si>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</si>
  <si>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</si>
  <si>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</si>
  <si>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</si>
  <si>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</si>
  <si>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</si>
  <si>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</si>
  <si>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</si>
  <si>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</si>
  <si>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</si>
  <si>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</si>
  <si>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</si>
  <si>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</si>
  <si>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</si>
  <si>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</si>
  <si>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</si>
  <si>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</si>
  <si>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</si>
  <si>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</si>
  <si>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</si>
  <si>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</si>
  <si>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</si>
  <si>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</si>
  <si>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</si>
  <si>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</si>
  <si>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</si>
  <si>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</si>
  <si>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</si>
  <si>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</si>
  <si>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</si>
  <si>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</si>
  <si>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</si>
  <si>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</si>
  <si>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</si>
  <si>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</si>
  <si>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</si>
  <si>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</si>
  <si>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</si>
  <si>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</si>
  <si>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</si>
  <si>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</si>
  <si>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</si>
  <si>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</si>
  <si>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</si>
  <si>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</si>
  <si>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</si>
  <si>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</si>
  <si>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</si>
  <si>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</si>
  <si>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</si>
  <si>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</si>
  <si>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</si>
  <si>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</si>
  <si>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</si>
  <si>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</si>
  <si>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</si>
  <si>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</si>
  <si>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</si>
  <si>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</si>
  <si>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</si>
  <si>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</si>
  <si>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</si>
  <si>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</si>
  <si>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</si>
  <si>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</si>
  <si>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</si>
  <si>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</si>
  <si>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</si>
  <si>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</si>
  <si>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</si>
  <si>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</si>
  <si>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</si>
  <si>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</si>
  <si>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</si>
  <si>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</si>
  <si>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</si>
  <si>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</si>
  <si>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</si>
  <si>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</si>
  <si>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</si>
  <si>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</si>
  <si>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</si>
  <si>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</si>
  <si>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</si>
  <si>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</si>
  <si>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</si>
  <si>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</si>
  <si>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</si>
  <si>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</si>
  <si>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</si>
  <si>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</si>
  <si>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</si>
  <si>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</si>
  <si>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</si>
  <si>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</si>
  <si>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</si>
  <si>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</si>
  <si>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</si>
  <si>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</si>
  <si>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</si>
  <si>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</si>
  <si>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</si>
  <si>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</si>
  <si>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</si>
  <si>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</si>
  <si>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</si>
  <si>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</si>
  <si>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</si>
  <si>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</si>
  <si>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</si>
  <si>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</si>
  <si>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</si>
  <si>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</si>
  <si>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</si>
  <si>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</si>
  <si>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</si>
  <si>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</si>
  <si>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</si>
  <si>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</si>
  <si>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</si>
  <si>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</si>
  <si>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</si>
  <si>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</si>
  <si>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</si>
  <si>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</si>
  <si>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</si>
  <si>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</si>
  <si>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</si>
  <si>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</si>
  <si>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</si>
  <si>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</si>
  <si>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</si>
  <si>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</si>
  <si>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</si>
  <si>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</si>
  <si>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</si>
  <si>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</si>
  <si>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</si>
  <si>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</si>
  <si>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</si>
  <si>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</si>
  <si>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</si>
  <si>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</si>
  <si>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</si>
  <si>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</si>
  <si>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</si>
  <si>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</si>
  <si>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</si>
  <si>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</si>
  <si>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</si>
  <si>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</si>
  <si>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</si>
  <si>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</si>
  <si>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</si>
  <si>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</si>
  <si>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</si>
  <si>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</si>
  <si>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</si>
  <si>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</si>
  <si>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</si>
  <si>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</si>
  <si>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</si>
  <si>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</si>
  <si>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</si>
  <si>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</si>
  <si>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</si>
  <si>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</si>
  <si>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</si>
  <si>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</si>
  <si>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</si>
  <si>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</si>
  <si>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</si>
  <si>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</si>
  <si>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</si>
  <si>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</si>
  <si>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</si>
  <si>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</si>
  <si>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</si>
  <si>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</si>
  <si>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</si>
  <si>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</si>
  <si>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</si>
  <si>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</si>
  <si>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</si>
  <si>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</si>
  <si>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</si>
  <si>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</si>
  <si>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</si>
  <si>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</si>
  <si>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</si>
  <si>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</si>
  <si>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</si>
  <si>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</si>
  <si>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</si>
  <si>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</si>
  <si>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</si>
  <si>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</si>
  <si>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</si>
  <si>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</si>
  <si>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</si>
  <si>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</si>
  <si>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</si>
  <si>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</si>
  <si>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</si>
  <si>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</si>
  <si>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</si>
  <si>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</si>
  <si>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</si>
  <si>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</si>
  <si>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</si>
  <si>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</si>
  <si>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</si>
  <si>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</si>
  <si>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</si>
  <si>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</si>
  <si>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</si>
  <si>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</si>
  <si>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</si>
  <si>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</si>
  <si>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</si>
  <si>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</si>
  <si>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</si>
  <si>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</si>
  <si>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</si>
  <si>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</si>
  <si>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</si>
  <si>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</si>
  <si>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</si>
  <si>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</si>
  <si>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</si>
  <si>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</si>
  <si>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</si>
  <si>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</si>
  <si>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</si>
  <si>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</si>
  <si>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</si>
  <si>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</si>
  <si>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</si>
  <si>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</si>
  <si>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</si>
  <si>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</si>
  <si>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</si>
  <si>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</si>
  <si>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</si>
  <si>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</si>
  <si>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</si>
  <si>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</si>
  <si>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</si>
  <si>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</si>
  <si>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</si>
  <si>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</si>
  <si>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</si>
  <si>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</si>
  <si>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</si>
  <si>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</si>
  <si>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</si>
  <si>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</si>
  <si>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</si>
  <si>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</si>
  <si>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</si>
  <si>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</si>
  <si>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</si>
  <si>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</si>
  <si>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</si>
  <si>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</si>
  <si>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</si>
  <si>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</si>
  <si>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</si>
  <si>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</si>
  <si>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</si>
  <si>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</si>
  <si>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</si>
  <si>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</si>
  <si>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</si>
  <si>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</si>
  <si>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</si>
  <si>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</si>
  <si>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</si>
  <si>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</si>
  <si>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</si>
  <si>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</si>
  <si>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</si>
  <si>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</si>
  <si>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</si>
  <si>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</si>
  <si>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</si>
  <si>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</si>
  <si>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</si>
  <si>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</si>
  <si>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</si>
  <si>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</si>
  <si>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</si>
  <si>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</si>
  <si>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</si>
  <si>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</si>
  <si>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</si>
  <si>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</si>
  <si>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</si>
  <si>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</si>
  <si>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</si>
  <si>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</si>
  <si>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</si>
  <si>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</si>
  <si>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</si>
  <si>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</si>
  <si>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</si>
  <si>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</si>
  <si>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</si>
  <si>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</si>
  <si>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</si>
  <si>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</si>
  <si>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</si>
  <si>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</si>
  <si>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</si>
  <si>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</si>
  <si>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</si>
  <si>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</si>
  <si>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</si>
  <si>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</si>
  <si>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</si>
  <si>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</si>
  <si>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</si>
  <si>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</si>
  <si>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</si>
  <si>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</si>
  <si>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</si>
  <si>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</si>
  <si>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</si>
  <si>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</si>
  <si>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</si>
  <si>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</si>
  <si>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</si>
  <si>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</si>
  <si>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</si>
  <si>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</si>
  <si>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</si>
  <si>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</si>
  <si>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</si>
  <si>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</si>
  <si>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</si>
  <si>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</si>
  <si>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</si>
  <si>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</si>
  <si>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</si>
  <si>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</si>
  <si>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</si>
  <si>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</si>
  <si>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</si>
  <si>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</si>
  <si>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</si>
  <si>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</si>
  <si>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</si>
  <si>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</si>
  <si>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</si>
  <si>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</si>
  <si>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</si>
  <si>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</si>
  <si>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</si>
  <si>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</si>
  <si>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</si>
  <si>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</si>
  <si>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</si>
  <si>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</si>
  <si>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</si>
  <si>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</si>
  <si>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</si>
  <si>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</si>
  <si>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</si>
  <si>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</si>
  <si>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</si>
  <si>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</si>
  <si>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</si>
  <si>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</si>
  <si>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</si>
  <si>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</si>
  <si>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</si>
  <si>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</si>
  <si>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</si>
  <si>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</si>
  <si>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</si>
  <si>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</si>
  <si>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</si>
  <si>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</si>
  <si>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</si>
  <si>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</si>
  <si>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</si>
  <si>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</si>
  <si>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</si>
  <si>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</si>
  <si>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</si>
  <si>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</si>
  <si>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</si>
  <si>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</si>
  <si>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</si>
  <si>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</si>
  <si>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</si>
  <si>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</si>
  <si>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</si>
  <si>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</si>
  <si>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</si>
  <si>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</si>
  <si>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</si>
  <si>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</si>
  <si>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</si>
  <si>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</si>
  <si>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</si>
  <si>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</si>
  <si>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</si>
  <si>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</si>
  <si>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</si>
  <si>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</si>
  <si>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</si>
  <si>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</si>
  <si>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</si>
  <si>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</si>
  <si>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</si>
  <si>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</si>
  <si>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</si>
  <si>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</si>
  <si>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</si>
  <si>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</si>
  <si>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</si>
  <si>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</si>
  <si>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</si>
  <si>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</si>
  <si>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</si>
  <si>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</si>
  <si>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</si>
  <si>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</si>
  <si>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</si>
  <si>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</si>
  <si>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</si>
  <si>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</si>
  <si>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</si>
  <si>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</si>
  <si>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</si>
  <si>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</si>
  <si>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</si>
  <si>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</si>
  <si>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</si>
  <si>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</si>
  <si>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</si>
  <si>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</si>
  <si>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</si>
  <si>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</si>
  <si>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</si>
  <si>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</si>
  <si>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</si>
  <si>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</si>
  <si>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</si>
  <si>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</si>
  <si>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</si>
  <si>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</si>
  <si>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</si>
  <si>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</si>
  <si>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</si>
  <si>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</si>
  <si>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</si>
  <si>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</si>
  <si>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</si>
  <si>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</si>
  <si>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</si>
  <si>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</si>
  <si>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</si>
  <si>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</si>
  <si>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</si>
  <si>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</si>
  <si>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</si>
  <si>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</si>
  <si>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</si>
  <si>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</si>
  <si>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</si>
  <si>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</si>
  <si>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</si>
  <si>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</si>
  <si>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</si>
  <si>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</si>
  <si>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</si>
  <si>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</si>
  <si>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</si>
  <si>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</si>
  <si>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</si>
  <si>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</si>
  <si>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</si>
  <si>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</si>
  <si>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</si>
  <si>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</si>
  <si>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</si>
  <si>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</si>
  <si>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</si>
  <si>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</si>
  <si>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</si>
  <si>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</si>
  <si>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</si>
  <si>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</si>
  <si>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</si>
  <si>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</si>
  <si>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</si>
  <si>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</si>
  <si>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</si>
  <si>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</si>
  <si>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</si>
  <si>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</si>
  <si>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</si>
  <si>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</si>
  <si>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</si>
  <si>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</si>
  <si>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</si>
  <si>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</si>
  <si>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</si>
  <si>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</si>
  <si>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</si>
  <si>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</si>
  <si>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</si>
  <si>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</si>
  <si>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</si>
  <si>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</si>
  <si>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</si>
  <si>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</si>
  <si>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</si>
  <si>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</si>
  <si>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</si>
  <si>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</si>
  <si>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</si>
  <si>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</si>
  <si>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</si>
  <si>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</si>
  <si>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</si>
  <si>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</si>
  <si>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</si>
  <si>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</si>
  <si>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</si>
  <si>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</si>
  <si>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</si>
  <si>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</si>
  <si>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</si>
  <si>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</si>
  <si>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</si>
  <si>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</si>
  <si>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</si>
  <si>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</si>
  <si>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</si>
  <si>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</si>
  <si>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</si>
  <si>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</si>
  <si>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</si>
  <si>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</si>
  <si>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</si>
  <si>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</si>
  <si>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</si>
  <si>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</si>
  <si>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</si>
  <si>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</si>
  <si>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</si>
  <si>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</si>
  <si>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</si>
  <si>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</si>
  <si>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</si>
  <si>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</si>
  <si>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</si>
  <si>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</si>
  <si>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</si>
  <si>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</si>
  <si>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</si>
  <si>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</si>
  <si>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</si>
  <si>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</si>
  <si>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</si>
  <si>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</si>
  <si>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</si>
  <si>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</si>
  <si>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</si>
  <si>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</si>
  <si>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</si>
  <si>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</si>
  <si>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</si>
  <si>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</si>
  <si>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</si>
  <si>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</si>
  <si>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</si>
  <si>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</si>
  <si>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</si>
  <si>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</si>
  <si>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</si>
  <si>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</si>
  <si>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</si>
  <si>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</si>
  <si>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</si>
  <si>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</si>
  <si>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</si>
  <si>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</si>
  <si>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</si>
  <si>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</si>
  <si>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</si>
  <si>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</si>
  <si>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</si>
  <si>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</si>
  <si>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</si>
  <si>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</si>
  <si>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</si>
  <si>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</si>
  <si>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</si>
  <si>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</si>
  <si>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</si>
  <si>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</si>
  <si>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</si>
  <si>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</si>
  <si>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</si>
  <si>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</si>
  <si>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</si>
  <si>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</si>
  <si>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</si>
  <si>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</si>
  <si>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</si>
  <si>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</si>
  <si>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</si>
  <si>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</si>
  <si>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</si>
  <si>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</si>
  <si>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</si>
  <si>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</si>
  <si>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</si>
  <si>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</si>
  <si>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</si>
  <si>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</si>
  <si>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</si>
  <si>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</si>
  <si>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</si>
  <si>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</si>
  <si>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</si>
  <si>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</si>
  <si>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</si>
  <si>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</si>
  <si>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</si>
  <si>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</si>
  <si>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</si>
  <si>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</si>
  <si>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</si>
  <si>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</si>
  <si>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</si>
  <si>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</si>
  <si>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</si>
  <si>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</si>
  <si>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</si>
  <si>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</si>
  <si>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</si>
  <si>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</si>
  <si>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</si>
  <si>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</si>
  <si>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</si>
  <si>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</si>
  <si>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</si>
  <si>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</si>
  <si>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</si>
  <si>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</si>
  <si>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</si>
  <si>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</si>
  <si>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</si>
  <si>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</si>
  <si>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</si>
  <si>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</si>
  <si>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</si>
  <si>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</si>
  <si>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</si>
  <si>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</si>
  <si>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</si>
  <si>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</si>
  <si>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</si>
  <si>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</si>
  <si>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</si>
  <si>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</si>
  <si>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</si>
  <si>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</si>
  <si>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</si>
  <si>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</si>
  <si>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</si>
  <si>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</si>
  <si>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</si>
  <si>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</si>
  <si>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</si>
  <si>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</si>
  <si>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</si>
  <si>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</si>
  <si>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</si>
  <si>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</si>
  <si>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</si>
  <si>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</si>
  <si>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</si>
  <si>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</si>
  <si>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</si>
  <si>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</si>
  <si>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</si>
  <si>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</si>
  <si>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</si>
  <si>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</si>
  <si>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</si>
  <si>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</si>
  <si>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</si>
  <si>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</si>
  <si>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</si>
  <si>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</si>
  <si>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</si>
  <si>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</si>
  <si>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</si>
  <si>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</si>
  <si>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</si>
  <si>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</si>
  <si>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</si>
  <si>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</si>
  <si>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</si>
  <si>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</si>
  <si>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</si>
  <si>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</si>
  <si>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</si>
  <si>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</si>
  <si>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</si>
  <si>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</si>
  <si>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</si>
  <si>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</si>
  <si>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</si>
  <si>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</si>
  <si>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</si>
  <si>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</si>
  <si>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</si>
  <si>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</si>
  <si>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</si>
  <si>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</si>
  <si>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</si>
  <si>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</si>
  <si>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</si>
  <si>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</si>
  <si>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</si>
  <si>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</si>
  <si>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</si>
  <si>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</si>
  <si>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</si>
  <si>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</si>
  <si>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</si>
  <si>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</si>
  <si>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</si>
  <si>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</si>
  <si>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</si>
  <si>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</si>
  <si>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</si>
  <si>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</si>
  <si>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</si>
  <si>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</si>
  <si>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</si>
  <si>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</si>
  <si>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</si>
  <si>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</si>
  <si>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</si>
  <si>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</si>
  <si>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</si>
  <si>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</si>
  <si>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</si>
  <si>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</si>
  <si>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</si>
  <si>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</si>
  <si>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</si>
  <si>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</si>
  <si>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</si>
  <si>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</si>
  <si>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</si>
  <si>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</si>
  <si>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</si>
  <si>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</si>
  <si>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</si>
  <si>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</si>
  <si>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</si>
  <si>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</si>
  <si>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</si>
  <si>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</si>
  <si>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</si>
  <si>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</si>
  <si>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</si>
  <si>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</si>
  <si>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</si>
  <si>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</si>
  <si>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</si>
  <si>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</si>
  <si>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</si>
  <si>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</si>
  <si>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</si>
  <si>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</si>
  <si>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</si>
  <si>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</si>
  <si>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</si>
  <si>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</si>
  <si>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</si>
  <si>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</si>
  <si>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</si>
  <si>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</si>
  <si>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</si>
  <si>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</si>
  <si>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</si>
  <si>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</si>
  <si>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</si>
  <si>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</si>
  <si>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</si>
  <si>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</si>
  <si>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</si>
  <si>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</si>
  <si>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</si>
  <si>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</si>
  <si>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</si>
  <si>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</si>
  <si>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</si>
  <si>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</si>
  <si>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</si>
  <si>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</si>
  <si>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</si>
  <si>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</si>
  <si>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</si>
  <si>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</si>
  <si>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</si>
  <si>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</si>
  <si>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</si>
  <si>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</si>
  <si>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</si>
  <si>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</si>
  <si>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</si>
  <si>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</si>
  <si>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</si>
  <si>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</si>
  <si>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</si>
  <si>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</si>
  <si>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</si>
  <si>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</si>
  <si>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</si>
  <si>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</si>
  <si>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</si>
  <si>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</si>
  <si>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</si>
  <si>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</si>
  <si>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</si>
  <si>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</si>
  <si>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</si>
  <si>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</si>
  <si>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</si>
  <si>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</si>
  <si>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</si>
  <si>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</si>
  <si>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</si>
  <si>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</si>
  <si>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</si>
  <si>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</si>
  <si>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</si>
  <si>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</si>
  <si>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</si>
  <si>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</si>
  <si>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</si>
  <si>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</si>
  <si>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</si>
  <si>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</si>
  <si>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</si>
  <si>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</si>
  <si>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</si>
  <si>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</si>
  <si>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</si>
  <si>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</si>
  <si>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</si>
  <si>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</si>
  <si>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</si>
  <si>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</si>
  <si>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</si>
  <si>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</si>
  <si>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</si>
  <si>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</si>
  <si>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</si>
  <si>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</si>
  <si>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</si>
  <si>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</si>
  <si>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</si>
  <si>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</si>
  <si>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</si>
  <si>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</si>
  <si>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</si>
  <si>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</si>
  <si>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</si>
  <si>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</si>
  <si>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</si>
  <si>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</si>
  <si>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</si>
  <si>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</si>
  <si>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</si>
  <si>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</si>
  <si>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</si>
  <si>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</si>
  <si>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</si>
  <si>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</si>
  <si>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</si>
  <si>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</si>
  <si>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</si>
  <si>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</si>
  <si>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</si>
  <si>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</si>
  <si>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</si>
  <si>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</si>
  <si>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</si>
  <si>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</si>
  <si>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</si>
  <si>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</si>
  <si>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</si>
  <si>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</si>
  <si>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</si>
  <si>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</si>
  <si>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</si>
  <si>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</si>
  <si>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</si>
  <si>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</si>
  <si>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</si>
  <si>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</si>
  <si>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</si>
  <si>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</si>
  <si>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</si>
  <si>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</si>
  <si>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</si>
  <si>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</si>
  <si>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</si>
  <si>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</si>
  <si>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</si>
  <si>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</si>
  <si>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</si>
  <si>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</si>
  <si>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</si>
  <si>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</si>
  <si>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</si>
  <si>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</si>
  <si>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</si>
  <si>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</si>
  <si>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</si>
  <si>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</si>
  <si>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</si>
  <si>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</si>
  <si>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</si>
  <si>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</si>
  <si>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</si>
  <si>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</si>
  <si>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</si>
  <si>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</si>
  <si>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</si>
  <si>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</si>
  <si>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</si>
  <si>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</si>
  <si>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</si>
  <si>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</si>
  <si>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</si>
  <si>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</si>
  <si>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</si>
  <si>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</si>
  <si>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</si>
  <si>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</si>
  <si>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</si>
  <si>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</si>
  <si>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</si>
  <si>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</si>
  <si>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</si>
  <si>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</si>
  <si>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</si>
  <si>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</si>
  <si>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</si>
  <si>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</si>
  <si>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</si>
  <si>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</si>
  <si>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</si>
  <si>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</si>
  <si>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</si>
  <si>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</si>
  <si>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</si>
  <si>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</si>
  <si>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</si>
  <si>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</si>
  <si>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</si>
  <si>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</si>
  <si>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</si>
  <si>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</si>
  <si>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</si>
  <si>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</si>
  <si>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</si>
  <si>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</si>
  <si>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</si>
  <si>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</si>
  <si>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</si>
  <si>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</si>
  <si>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</si>
  <si>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</si>
  <si>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</si>
  <si>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</si>
  <si>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</si>
  <si>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</si>
  <si>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</si>
  <si>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</si>
  <si>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</si>
  <si>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</si>
  <si>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</si>
  <si>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</si>
  <si>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</si>
  <si>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</si>
  <si>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</si>
  <si>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</si>
  <si>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</si>
  <si>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</si>
  <si>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</si>
  <si>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</si>
  <si>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</si>
  <si>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</si>
  <si>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</si>
  <si>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</si>
  <si>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</si>
  <si>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</si>
  <si>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</si>
  <si>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</si>
  <si>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</si>
  <si>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</si>
  <si>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</si>
  <si>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</si>
  <si>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</si>
  <si>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</si>
  <si>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</si>
  <si>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</si>
  <si>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</si>
  <si>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</si>
  <si>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</si>
  <si>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</si>
  <si>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</si>
  <si>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</si>
  <si>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</si>
  <si>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</si>
  <si>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</si>
  <si>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</si>
  <si>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</si>
  <si>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</si>
  <si>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</si>
  <si>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</si>
  <si>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</si>
  <si>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</si>
  <si>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</si>
  <si>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</si>
  <si>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</si>
  <si>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</si>
  <si>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</si>
  <si>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</si>
  <si>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</si>
  <si>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</si>
  <si>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</si>
  <si>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</si>
  <si>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</si>
  <si>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</si>
  <si>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</si>
  <si>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</si>
  <si>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</si>
  <si>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</si>
  <si>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</si>
  <si>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</si>
  <si>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</si>
  <si>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</si>
  <si>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</si>
  <si>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</si>
  <si>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</si>
  <si>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</si>
  <si>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</si>
  <si>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</si>
  <si>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</si>
  <si>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</si>
  <si>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</si>
  <si>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</si>
  <si>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</si>
  <si>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</si>
  <si>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</si>
  <si>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</si>
  <si>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</si>
  <si>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</si>
  <si>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</si>
  <si>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</si>
  <si>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</si>
  <si>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</si>
  <si>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</si>
  <si>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</si>
  <si>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</si>
  <si>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</si>
  <si>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</si>
  <si>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</si>
  <si>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</si>
  <si>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</si>
  <si>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</si>
  <si>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</si>
  <si>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</si>
  <si>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</si>
  <si>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</si>
  <si>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</si>
  <si>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</si>
  <si>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</si>
  <si>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</si>
  <si>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</si>
  <si>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</si>
  <si>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</si>
  <si>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</si>
  <si>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</si>
  <si>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</si>
  <si>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</si>
  <si>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</si>
  <si>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</si>
  <si>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</si>
  <si>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</si>
  <si>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</si>
  <si>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</si>
  <si>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</si>
  <si>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</si>
  <si>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</si>
  <si>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</si>
  <si>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</si>
  <si>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</si>
  <si>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</si>
  <si>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</si>
  <si>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</si>
  <si>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</si>
  <si>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</si>
  <si>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</si>
  <si>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</si>
  <si>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</si>
  <si>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</si>
  <si>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</si>
  <si>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</si>
  <si>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</si>
  <si>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</si>
  <si>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</si>
  <si>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</si>
  <si>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</si>
  <si>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</si>
  <si>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</si>
  <si>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</si>
  <si>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</si>
  <si>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</si>
  <si>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</si>
  <si>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</si>
  <si>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</si>
  <si>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</si>
  <si>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</si>
  <si>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</si>
  <si>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</si>
  <si>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</si>
  <si>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</si>
  <si>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</si>
  <si>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</si>
  <si>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</si>
  <si>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</si>
  <si>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</si>
  <si>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</si>
  <si>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</si>
  <si>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</si>
  <si>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</si>
  <si>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</si>
  <si>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</si>
  <si>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</si>
  <si>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</si>
  <si>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</si>
  <si>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</si>
  <si>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</si>
  <si>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</si>
  <si>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</si>
  <si>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</si>
  <si>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</si>
  <si>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</si>
  <si>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</si>
  <si>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</si>
  <si>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</si>
  <si>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</si>
  <si>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</si>
  <si>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</si>
  <si>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</si>
  <si>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</si>
  <si>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</si>
  <si>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</si>
  <si>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</si>
  <si>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</si>
  <si>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</si>
  <si>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</si>
  <si>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</si>
  <si>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</si>
  <si>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</si>
  <si>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</si>
  <si>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</si>
  <si>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</si>
  <si>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</si>
  <si>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</si>
  <si>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</si>
  <si>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</si>
  <si>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</si>
  <si>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</si>
  <si>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</si>
  <si>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</si>
  <si>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</si>
  <si>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</si>
  <si>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</si>
  <si>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</si>
  <si>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</si>
  <si>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</si>
  <si>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</si>
  <si>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</si>
  <si>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</si>
  <si>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</si>
  <si>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</si>
  <si>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</si>
  <si>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</si>
  <si>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</si>
  <si>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</si>
  <si>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</si>
  <si>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</si>
  <si>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</si>
  <si>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</si>
  <si>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</si>
  <si>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</si>
  <si>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</si>
  <si>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</si>
  <si>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</si>
  <si>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</si>
  <si>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</si>
  <si>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</si>
  <si>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</si>
  <si>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</si>
  <si>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</si>
  <si>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</si>
  <si>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</si>
  <si>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</si>
  <si>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</si>
  <si>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</si>
  <si>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</si>
  <si>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</si>
  <si>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</si>
  <si>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</si>
  <si>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</si>
  <si>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</si>
  <si>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</si>
  <si>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</si>
  <si>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</si>
  <si>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</si>
  <si>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</si>
  <si>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</si>
  <si>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</si>
  <si>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</si>
  <si>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</si>
  <si>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</si>
  <si>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</si>
  <si>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</si>
  <si>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</si>
  <si>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</si>
  <si>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</si>
  <si>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</si>
  <si>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</si>
  <si>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</si>
  <si>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</si>
  <si>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</si>
  <si>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</si>
  <si>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</si>
  <si>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</si>
  <si>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</si>
  <si>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</si>
  <si>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</si>
  <si>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</si>
  <si>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</si>
  <si>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</si>
  <si>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</si>
  <si>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</si>
  <si>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</si>
  <si>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</si>
  <si>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</si>
  <si>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</si>
  <si>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</si>
  <si>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</si>
  <si>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</si>
  <si>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</si>
  <si>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</si>
  <si>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</si>
  <si>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</si>
  <si>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</si>
  <si>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</si>
  <si>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</si>
  <si>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</si>
  <si>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</si>
  <si>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</si>
  <si>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</si>
  <si>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</si>
  <si>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</si>
  <si>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</si>
  <si>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</si>
  <si>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</si>
  <si>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</si>
  <si>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</si>
  <si>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</si>
  <si>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</si>
  <si>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</si>
  <si>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</si>
  <si>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</si>
  <si>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</si>
  <si>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</si>
  <si>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</si>
  <si>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</si>
  <si>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</si>
  <si>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</si>
  <si>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</si>
  <si>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</si>
  <si>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</si>
  <si>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</si>
  <si>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</si>
  <si>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</si>
  <si>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</si>
  <si>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</si>
  <si>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</si>
  <si>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</si>
  <si>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</si>
  <si>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</si>
  <si>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</si>
  <si>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</si>
  <si>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</si>
  <si>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</si>
  <si>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</si>
  <si>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</si>
  <si>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</si>
  <si>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</si>
  <si>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</si>
  <si>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</si>
  <si>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</si>
  <si>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</si>
  <si>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</si>
  <si>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</si>
  <si>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</si>
  <si>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</si>
  <si>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</si>
  <si>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</si>
  <si>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</si>
  <si>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</si>
  <si>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</si>
  <si>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</si>
  <si>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</si>
  <si>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</si>
  <si>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</si>
  <si>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</si>
  <si>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</si>
  <si>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</si>
  <si>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</si>
  <si>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</si>
  <si>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</si>
  <si>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</si>
  <si>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</si>
  <si>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</si>
  <si>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</si>
  <si>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</si>
  <si>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</si>
  <si>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</si>
  <si>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</si>
  <si>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</si>
  <si>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</si>
  <si>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</si>
  <si>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</si>
  <si>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</si>
  <si>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</si>
  <si>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</si>
  <si>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</si>
  <si>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</si>
  <si>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</si>
  <si>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</si>
  <si>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</si>
  <si>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</si>
  <si>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</si>
  <si>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</si>
  <si>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</si>
  <si>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</si>
  <si>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</si>
  <si>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</si>
  <si>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</si>
  <si>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</si>
  <si>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</si>
  <si>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</si>
  <si>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</si>
  <si>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</si>
  <si>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</si>
  <si>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</si>
  <si>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</si>
  <si>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</si>
  <si>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</si>
  <si>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</si>
  <si>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</si>
  <si>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</si>
  <si>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</si>
  <si>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</si>
  <si>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</si>
  <si>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</si>
  <si>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</si>
  <si>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</si>
  <si>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</si>
  <si>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</si>
  <si>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</si>
  <si>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</si>
  <si>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</si>
  <si>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</si>
  <si>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</si>
  <si>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</si>
  <si>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</si>
  <si>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</si>
  <si>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</si>
  <si>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</si>
  <si>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</si>
  <si>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</si>
  <si>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</si>
  <si>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</si>
  <si>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</si>
  <si>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</si>
  <si>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</si>
  <si>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</si>
  <si>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</si>
  <si>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</si>
  <si>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</si>
  <si>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</si>
  <si>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</si>
  <si>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</si>
  <si>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</si>
  <si>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</si>
  <si>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</si>
  <si>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</si>
  <si>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</si>
  <si>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</si>
  <si>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</si>
  <si>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</si>
  <si>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</si>
  <si>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</si>
  <si>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</si>
  <si>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</si>
  <si>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</si>
  <si>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</si>
  <si>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</si>
  <si>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</si>
  <si>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</si>
  <si>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</si>
  <si>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</si>
  <si>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</si>
  <si>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</si>
  <si>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</si>
  <si>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</si>
  <si>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</si>
  <si>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</si>
  <si>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</si>
  <si>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</si>
  <si>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</si>
  <si>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</si>
  <si>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</si>
  <si>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</si>
  <si>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</si>
  <si>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</si>
  <si>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</si>
  <si>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</si>
  <si>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</si>
  <si>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</si>
  <si>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</si>
  <si>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</si>
  <si>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</si>
  <si>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</si>
  <si>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</si>
  <si>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</si>
  <si>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</si>
  <si>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</si>
  <si>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</si>
  <si>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</si>
  <si>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</si>
  <si>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</si>
  <si>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</si>
  <si>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</si>
  <si>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</si>
  <si>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</si>
  <si>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</si>
  <si>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</si>
  <si>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</si>
  <si>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</si>
  <si>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</si>
  <si>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</si>
  <si>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</si>
  <si>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</si>
  <si>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</si>
  <si>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</si>
  <si>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</si>
  <si>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</si>
  <si>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</si>
  <si>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</si>
  <si>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</si>
  <si>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</si>
  <si>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</si>
  <si>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</si>
  <si>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</si>
  <si>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</si>
  <si>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</si>
  <si>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</si>
  <si>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</si>
  <si>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</si>
  <si>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</si>
  <si>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</si>
  <si>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</si>
  <si>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</si>
  <si>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</si>
  <si>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</si>
  <si>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</si>
  <si>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</si>
  <si>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</si>
  <si>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</si>
  <si>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</si>
  <si>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</si>
  <si>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</si>
  <si>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</si>
  <si>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</si>
  <si>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</si>
  <si>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</si>
  <si>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</si>
  <si>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</si>
  <si>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</si>
  <si>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</si>
  <si>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</si>
  <si>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</si>
  <si>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</si>
  <si>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</si>
  <si>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</si>
  <si>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</si>
  <si>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</si>
  <si>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</si>
  <si>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</si>
  <si>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</si>
  <si>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</si>
  <si>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</si>
  <si>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</si>
  <si>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</si>
  <si>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</si>
  <si>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</si>
  <si>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</si>
  <si>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</si>
  <si>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</si>
  <si>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</si>
  <si>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</si>
  <si>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</si>
  <si>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</si>
  <si>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</si>
  <si>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</si>
  <si>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</si>
  <si>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</si>
  <si>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</si>
  <si>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</si>
  <si>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</si>
  <si>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</si>
  <si>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</si>
  <si>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</si>
  <si>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</si>
  <si>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</si>
  <si>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</si>
  <si>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</si>
  <si>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</si>
  <si>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</si>
  <si>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</si>
  <si>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</si>
  <si>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</si>
  <si>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</si>
  <si>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</si>
  <si>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</si>
  <si>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</si>
  <si>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</si>
  <si>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</si>
  <si>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</si>
  <si>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</si>
  <si>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</si>
  <si>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</si>
  <si>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</si>
  <si>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</si>
  <si>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</si>
  <si>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</si>
  <si>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</si>
  <si>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</si>
  <si>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</si>
  <si>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</si>
  <si>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</si>
  <si>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</si>
  <si>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</si>
  <si>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</si>
  <si>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</si>
  <si>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</si>
  <si>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</si>
  <si>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</si>
  <si>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</si>
  <si>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</si>
  <si>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</si>
  <si>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</si>
  <si>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</si>
  <si>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</si>
  <si>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</si>
  <si>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</si>
  <si>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</si>
  <si>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</si>
  <si>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</si>
  <si>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</si>
  <si>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</si>
  <si>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</si>
  <si>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</si>
  <si>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</si>
  <si>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</si>
  <si>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</si>
  <si>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</si>
  <si>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</si>
  <si>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</si>
  <si>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</si>
  <si>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</si>
  <si>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</si>
  <si>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</si>
  <si>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</si>
  <si>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</si>
  <si>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</si>
  <si>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</si>
  <si>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</si>
  <si>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</si>
  <si>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</si>
  <si>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</si>
  <si>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</si>
  <si>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</si>
  <si>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</si>
  <si>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</si>
  <si>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</si>
  <si>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</si>
  <si>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</si>
  <si>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</si>
  <si>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</si>
  <si>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</si>
  <si>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</si>
  <si>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</si>
  <si>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</si>
  <si>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</si>
  <si>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</si>
  <si>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</si>
  <si>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</si>
  <si>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</si>
  <si>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</si>
  <si>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</si>
  <si>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</si>
  <si>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</si>
  <si>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</si>
  <si>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</si>
  <si>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</si>
  <si>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</si>
  <si>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</si>
  <si>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</si>
  <si>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</si>
  <si>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</si>
  <si>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</si>
  <si>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</si>
  <si>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</si>
  <si>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</si>
  <si>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</si>
  <si>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</si>
  <si>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</si>
  <si>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</si>
  <si>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</si>
  <si>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</si>
  <si>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</si>
  <si>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</si>
  <si>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</si>
  <si>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</si>
  <si>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</si>
  <si>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</si>
  <si>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</si>
  <si>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</si>
  <si>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</si>
  <si>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</si>
  <si>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</si>
  <si>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</si>
  <si>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</si>
  <si>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</si>
  <si>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</si>
  <si>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</si>
  <si>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</si>
  <si>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</si>
  <si>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</si>
  <si>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</si>
  <si>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</si>
  <si>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</si>
  <si>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</si>
  <si>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</si>
  <si>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</si>
  <si>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</si>
  <si>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</si>
  <si>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</si>
  <si>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</si>
  <si>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</si>
  <si>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</si>
  <si>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</si>
  <si>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</si>
  <si>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</si>
  <si>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</si>
  <si>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</si>
  <si>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</si>
  <si>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</si>
  <si>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</si>
  <si>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</si>
  <si>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</si>
  <si>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</si>
  <si>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</si>
  <si>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</si>
  <si>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</si>
  <si>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</si>
  <si>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</si>
  <si>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</si>
  <si>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</si>
  <si>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</si>
  <si>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</si>
  <si>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</si>
  <si>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</si>
  <si>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</si>
  <si>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</si>
  <si>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</si>
  <si>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</si>
  <si>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</si>
  <si>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</si>
  <si>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</si>
  <si>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</si>
  <si>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</si>
  <si>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</si>
  <si>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</si>
  <si>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</si>
  <si>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</si>
  <si>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</si>
  <si>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</si>
  <si>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</si>
  <si>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</si>
  <si>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</si>
  <si>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</si>
  <si>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</si>
  <si>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</si>
  <si>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</si>
  <si>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</si>
  <si>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</si>
  <si>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</si>
  <si>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</si>
  <si>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</si>
  <si>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</si>
  <si>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</si>
  <si>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</si>
  <si>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</si>
  <si>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</si>
  <si>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</si>
  <si>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</si>
  <si>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</si>
  <si>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</si>
  <si>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</si>
  <si>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</si>
  <si>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</si>
  <si>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</si>
  <si>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</si>
  <si>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</si>
  <si>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</si>
  <si>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</si>
  <si>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</si>
  <si>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</si>
  <si>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</si>
  <si>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</si>
  <si>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</si>
  <si>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</si>
  <si>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</si>
  <si>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</si>
  <si>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</si>
  <si>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</si>
  <si>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</si>
  <si>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</si>
  <si>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</si>
  <si>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</si>
  <si>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</si>
  <si>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</si>
  <si>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</si>
  <si>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</si>
  <si>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</si>
  <si>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</si>
  <si>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</si>
  <si>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</si>
  <si>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</si>
  <si>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</si>
  <si>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</si>
  <si>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</si>
  <si>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</si>
  <si>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</si>
  <si>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</si>
  <si>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</si>
  <si>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</si>
  <si>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</si>
  <si>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</si>
  <si>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</si>
  <si>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</si>
  <si>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</si>
  <si>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</si>
  <si>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</si>
  <si>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</si>
  <si>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</si>
  <si>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</si>
  <si>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</si>
  <si>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</si>
  <si>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</si>
  <si>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</si>
  <si>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</si>
  <si>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</si>
  <si>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</si>
  <si>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</si>
  <si>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</si>
  <si>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</si>
  <si>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</si>
  <si>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</si>
  <si>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</si>
  <si>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</si>
  <si>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</si>
  <si>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</si>
  <si>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</si>
  <si>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</si>
  <si>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</si>
  <si>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</si>
  <si>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</si>
  <si>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</si>
  <si>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</si>
  <si>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</si>
  <si>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</si>
  <si>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</si>
  <si>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</si>
  <si>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</si>
  <si>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</si>
  <si>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</si>
  <si>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</si>
  <si>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</si>
  <si>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</si>
  <si>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</si>
  <si>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</si>
  <si>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</si>
  <si>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</si>
  <si>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</si>
  <si>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</si>
  <si>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</si>
  <si>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</si>
  <si>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</si>
  <si>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</si>
  <si>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</si>
  <si>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</si>
  <si>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</si>
  <si>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</si>
  <si>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</si>
  <si>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</si>
  <si>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</si>
  <si>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</si>
  <si>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</si>
  <si>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</si>
  <si>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</si>
  <si>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</si>
  <si>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</si>
  <si>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</si>
  <si>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</si>
  <si>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</si>
  <si>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</si>
  <si>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</si>
  <si>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</si>
  <si>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</si>
  <si>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</si>
  <si>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</si>
  <si>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</si>
  <si>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</si>
  <si>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</si>
  <si>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</si>
  <si>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</si>
  <si>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</si>
  <si>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</si>
  <si>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</si>
  <si>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</si>
  <si>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</si>
  <si>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</si>
  <si>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</si>
  <si>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</si>
  <si>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</si>
  <si>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</si>
  <si>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</si>
  <si>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</si>
  <si>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</si>
  <si>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</si>
  <si>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</si>
  <si>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</si>
  <si>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</si>
  <si>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</si>
  <si>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</si>
  <si>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</si>
  <si>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</si>
  <si>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</si>
  <si>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</si>
  <si>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</si>
  <si>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</si>
  <si>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</si>
  <si>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</si>
  <si>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</si>
  <si>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</si>
  <si>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</si>
  <si>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</si>
  <si>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</si>
  <si>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</si>
  <si>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</si>
  <si>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</si>
  <si>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</si>
  <si>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</si>
  <si>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</si>
  <si>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</si>
  <si>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</si>
  <si>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</si>
  <si>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</si>
  <si>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</si>
  <si>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</si>
  <si>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</si>
  <si>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</si>
  <si>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</si>
  <si>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</si>
  <si>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</si>
  <si>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</si>
  <si>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</si>
  <si>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</si>
  <si>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</si>
  <si>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</si>
  <si>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</si>
  <si>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</si>
  <si>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</si>
  <si>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</si>
  <si>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</si>
  <si>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</si>
  <si>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</si>
  <si>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</si>
  <si>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</si>
  <si>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</si>
  <si>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</si>
  <si>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</si>
  <si>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</si>
  <si>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</si>
  <si>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</si>
  <si>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</si>
  <si>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</si>
  <si>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</si>
  <si>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</si>
  <si>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</si>
  <si>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</si>
  <si>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</si>
  <si>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</si>
  <si>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</si>
  <si>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</si>
  <si>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</si>
  <si>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</si>
  <si>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</si>
  <si>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</si>
  <si>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</si>
  <si>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</si>
  <si>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</si>
  <si>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</si>
  <si>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</si>
  <si>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</si>
  <si>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</si>
  <si>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</si>
  <si>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</si>
  <si>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</si>
  <si>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</si>
  <si>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</si>
  <si>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</si>
  <si>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</si>
  <si>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</si>
  <si>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</si>
  <si>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</si>
  <si>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</si>
  <si>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</si>
  <si>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</si>
  <si>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</si>
  <si>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</si>
  <si>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</si>
  <si>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</si>
  <si>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</si>
  <si>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</si>
  <si>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</si>
  <si>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</si>
  <si>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</si>
  <si>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</si>
  <si>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</si>
  <si>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</si>
  <si>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</si>
  <si>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</si>
  <si>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</si>
  <si>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</si>
  <si>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</si>
  <si>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</si>
  <si>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</si>
  <si>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</si>
  <si>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</si>
  <si>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</si>
  <si>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</si>
  <si>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</si>
  <si>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</si>
  <si>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</si>
  <si>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</si>
  <si>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</si>
  <si>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</si>
  <si>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</si>
  <si>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</si>
  <si>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</si>
  <si>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</si>
  <si>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</si>
  <si>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</si>
  <si>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</si>
  <si>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</si>
  <si>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</si>
  <si>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</si>
  <si>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</si>
  <si>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</si>
  <si>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</si>
  <si>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</si>
  <si>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</si>
  <si>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</si>
  <si>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</si>
  <si>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</si>
  <si>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</si>
  <si>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</si>
  <si>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</si>
  <si>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</si>
  <si>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</si>
  <si>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</si>
  <si>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</si>
  <si>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</si>
  <si>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</si>
  <si>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</si>
  <si>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</si>
  <si>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</si>
  <si>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</si>
  <si>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</si>
  <si>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</si>
  <si>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</si>
  <si>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</si>
  <si>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</si>
  <si>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</si>
  <si>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</si>
  <si>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</si>
  <si>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</si>
  <si>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</si>
  <si>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</si>
  <si>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</si>
  <si>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</si>
  <si>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</si>
  <si>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</si>
  <si>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</si>
  <si>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</si>
  <si>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</si>
  <si>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</si>
  <si>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</si>
  <si>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</si>
  <si>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</si>
  <si>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</si>
  <si>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</si>
  <si>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</si>
  <si>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</si>
  <si>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</si>
  <si>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</si>
  <si>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</si>
  <si>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</si>
  <si>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</si>
  <si>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</si>
  <si>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</si>
  <si>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</si>
  <si>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</si>
  <si>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</si>
  <si>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</si>
  <si>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</si>
  <si>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</si>
  <si>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</si>
  <si>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</si>
  <si>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</si>
  <si>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</si>
  <si>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</si>
  <si>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</si>
  <si>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</si>
  <si>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</si>
  <si>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</si>
  <si>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</si>
  <si>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</si>
  <si>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</si>
  <si>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</si>
  <si>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</si>
  <si>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</si>
  <si>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</si>
  <si>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</si>
  <si>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</si>
  <si>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</si>
  <si>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</si>
  <si>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</si>
  <si>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</si>
  <si>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</si>
  <si>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</si>
  <si>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</si>
  <si>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</si>
  <si>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</si>
  <si>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</si>
  <si>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</si>
  <si>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</si>
  <si>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</si>
  <si>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</si>
  <si>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</si>
  <si>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</si>
  <si>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</si>
  <si>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</si>
  <si>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</si>
  <si>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</si>
  <si>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</si>
  <si>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</si>
  <si>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</si>
  <si>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</si>
  <si>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</si>
  <si>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</si>
  <si>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</si>
  <si>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</si>
  <si>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</si>
  <si>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</si>
  <si>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</si>
  <si>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</si>
  <si>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</si>
  <si>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</si>
  <si>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</si>
  <si>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</si>
  <si>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</si>
  <si>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</si>
  <si>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</si>
  <si>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</si>
  <si>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</si>
  <si>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</si>
  <si>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</si>
  <si>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</si>
  <si>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</si>
  <si>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</si>
  <si>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</si>
  <si>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</si>
  <si>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</si>
  <si>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</si>
  <si>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</si>
  <si>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</si>
  <si>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</si>
  <si>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</si>
  <si>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</si>
  <si>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</si>
  <si>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</si>
  <si>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</si>
  <si>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</si>
  <si>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</si>
  <si>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</si>
  <si>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</si>
  <si>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</si>
  <si>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</si>
  <si>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</si>
  <si>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</si>
  <si>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</si>
  <si>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</si>
  <si>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</si>
  <si>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</si>
  <si>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</si>
  <si>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</si>
  <si>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</si>
  <si>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</si>
  <si>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</si>
  <si>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</si>
  <si>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</si>
  <si>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</si>
  <si>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</si>
  <si>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</si>
  <si>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</si>
  <si>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</si>
  <si>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</si>
  <si>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</si>
  <si>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</si>
  <si>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</si>
  <si>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</si>
  <si>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</si>
  <si>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</si>
  <si>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</si>
  <si>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</si>
  <si>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</si>
  <si>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</si>
  <si>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</si>
  <si>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</si>
  <si>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</si>
  <si>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</si>
  <si>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</si>
  <si>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</si>
  <si>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</si>
  <si>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</si>
  <si>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</si>
  <si>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</si>
  <si>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</si>
  <si>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</si>
  <si>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</si>
  <si>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</si>
  <si>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</si>
  <si>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</si>
  <si>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</si>
  <si>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</si>
  <si>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</si>
  <si>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</si>
  <si>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</si>
  <si>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</si>
  <si>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</si>
  <si>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</si>
  <si>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</si>
  <si>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</si>
  <si>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</si>
  <si>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</si>
  <si>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</si>
  <si>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</si>
  <si>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</si>
  <si>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</si>
  <si>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</si>
  <si>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</si>
  <si>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</si>
  <si>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</si>
  <si>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</si>
  <si>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</si>
  <si>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</si>
  <si>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</si>
  <si>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</si>
  <si>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</si>
  <si>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</si>
  <si>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</si>
  <si>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</si>
  <si>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</si>
  <si>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</si>
  <si>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</si>
  <si>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</si>
  <si>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</si>
  <si>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</si>
  <si>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</si>
  <si>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</si>
  <si>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</si>
  <si>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</si>
  <si>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</si>
  <si>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</si>
  <si>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</si>
  <si>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</si>
  <si>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</si>
  <si>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</si>
  <si>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</si>
  <si>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</si>
  <si>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</si>
  <si>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</si>
  <si>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</si>
  <si>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</si>
  <si>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</si>
  <si>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</si>
  <si>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</si>
  <si>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</si>
  <si>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</si>
  <si>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</si>
  <si>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</si>
  <si>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</si>
  <si>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</si>
  <si>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</si>
  <si>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</si>
  <si>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</si>
  <si>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</si>
  <si>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</si>
  <si>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</si>
  <si>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</si>
  <si>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</si>
  <si>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</si>
  <si>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</si>
  <si>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</si>
  <si>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</si>
  <si>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</si>
  <si>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</si>
  <si>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</si>
  <si>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</si>
  <si>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</si>
  <si>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</si>
  <si>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</si>
  <si>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</si>
  <si>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</si>
  <si>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</si>
  <si>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</si>
  <si>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</si>
  <si>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</si>
  <si>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</si>
  <si>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</si>
  <si>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</si>
  <si>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</si>
  <si>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</si>
  <si>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</si>
  <si>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</si>
  <si>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</si>
  <si>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</si>
  <si>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</si>
  <si>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</si>
  <si>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</si>
  <si>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</si>
  <si>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</si>
  <si>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</si>
  <si>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</si>
  <si>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</si>
  <si>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</si>
  <si>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</si>
  <si>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</si>
  <si>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</si>
  <si>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</si>
  <si>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</si>
  <si>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</si>
  <si>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</si>
  <si>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</si>
  <si>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</si>
  <si>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</si>
  <si>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</si>
  <si>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</si>
  <si>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</si>
  <si>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</si>
  <si>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</si>
  <si>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</si>
  <si>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</si>
  <si>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</si>
  <si>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</si>
  <si>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</si>
  <si>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</si>
  <si>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</si>
  <si>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</si>
  <si>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</si>
  <si>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</si>
  <si>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</si>
  <si>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</si>
  <si>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</si>
  <si>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</si>
  <si>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</si>
  <si>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</si>
  <si>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</si>
  <si>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</si>
  <si>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</si>
  <si>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</si>
  <si>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</si>
  <si>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</si>
  <si>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</si>
  <si>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</si>
  <si>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</si>
  <si>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</si>
  <si>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</si>
  <si>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</si>
  <si>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</si>
  <si>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</si>
  <si>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</si>
  <si>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</si>
  <si>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</si>
  <si>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</si>
  <si>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</si>
  <si>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</si>
  <si>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</si>
  <si>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</si>
  <si>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</si>
  <si>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</si>
  <si>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</si>
  <si>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</si>
  <si>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</si>
  <si>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</si>
  <si>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</si>
  <si>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</si>
  <si>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</si>
  <si>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</si>
  <si>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</si>
  <si>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</si>
  <si>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</si>
  <si>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</si>
  <si>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</si>
  <si>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</si>
  <si>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</si>
  <si>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</si>
  <si>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</si>
  <si>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</si>
  <si>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</si>
  <si>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</si>
  <si>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</si>
  <si>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</si>
  <si>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</si>
  <si>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</si>
  <si>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</si>
  <si>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</si>
  <si>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</si>
  <si>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</si>
  <si>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</si>
  <si>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</si>
  <si>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</si>
  <si>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</si>
  <si>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</si>
  <si>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</si>
  <si>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</si>
  <si>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</si>
  <si>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</si>
  <si>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</si>
  <si>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</si>
  <si>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</si>
  <si>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</si>
  <si>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</si>
  <si>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</si>
  <si>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</si>
  <si>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</si>
  <si>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</si>
  <si>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</si>
  <si>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</si>
  <si>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</si>
  <si>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</si>
  <si>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</si>
  <si>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</si>
  <si>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</si>
  <si>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</si>
  <si>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</si>
  <si>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</si>
  <si>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</si>
  <si>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</si>
  <si>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</si>
  <si>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</si>
  <si>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</si>
  <si>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</si>
  <si>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</si>
  <si>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</si>
  <si>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</si>
  <si>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</si>
  <si>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</si>
  <si>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</si>
  <si>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</si>
  <si>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</si>
  <si>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</si>
  <si>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</si>
  <si>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</si>
  <si>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</si>
  <si>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</si>
  <si>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</si>
  <si>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</si>
  <si>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</si>
  <si>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</si>
  <si>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</si>
  <si>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</si>
  <si>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</si>
  <si>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</si>
  <si>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</si>
  <si>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</si>
  <si>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</si>
  <si>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</si>
  <si>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</si>
  <si>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</si>
  <si>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</si>
  <si>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</si>
  <si>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</si>
  <si>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</si>
  <si>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</si>
  <si>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</si>
  <si>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</si>
  <si>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</si>
  <si>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</si>
  <si>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</si>
  <si>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</si>
  <si>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</si>
  <si>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</si>
  <si>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</si>
  <si>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</si>
  <si>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</si>
  <si>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</si>
  <si>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</si>
  <si>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</si>
  <si>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</si>
  <si>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</si>
  <si>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</si>
  <si>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</si>
  <si>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</si>
  <si>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</si>
  <si>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</si>
  <si>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</si>
  <si>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</si>
  <si>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</si>
  <si>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</si>
  <si>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</si>
  <si>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</si>
  <si>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</si>
  <si>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</si>
  <si>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</si>
  <si>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</si>
  <si>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</si>
  <si>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</si>
  <si>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</si>
  <si>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</si>
  <si>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</si>
  <si>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</si>
  <si>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</si>
  <si>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</si>
  <si>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</si>
  <si>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</si>
  <si>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</si>
  <si>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</si>
  <si>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</si>
  <si>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</si>
  <si>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</si>
  <si>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</si>
  <si>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</si>
  <si>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</si>
  <si>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</si>
  <si>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</si>
  <si>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</si>
  <si>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</si>
  <si>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</si>
  <si>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</si>
  <si>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</si>
  <si>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</si>
  <si>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</si>
  <si>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</si>
  <si>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</si>
  <si>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</si>
  <si>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</si>
  <si>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</si>
  <si>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</si>
  <si>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</si>
  <si>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</si>
  <si>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</si>
  <si>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</si>
  <si>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</si>
  <si>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</si>
  <si>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</si>
  <si>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</si>
  <si>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</si>
  <si>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</si>
  <si>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</si>
  <si>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</si>
  <si>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</si>
  <si>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</si>
  <si>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</si>
  <si>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</si>
  <si>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</si>
  <si>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</si>
  <si>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</si>
  <si>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</si>
  <si>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</si>
  <si>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</si>
  <si>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</si>
  <si>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</si>
  <si>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</si>
  <si>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</si>
  <si>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</si>
  <si>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</si>
  <si>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</si>
  <si>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</si>
  <si>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</si>
  <si>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</si>
  <si>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</si>
  <si>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</si>
  <si>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</si>
  <si>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</si>
  <si>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</si>
  <si>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</si>
  <si>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</si>
  <si>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</si>
  <si>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</si>
  <si>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</si>
  <si>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</si>
  <si>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</si>
  <si>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</si>
  <si>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</si>
  <si>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</si>
  <si>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</si>
  <si>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</si>
  <si>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</si>
  <si>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</si>
  <si>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</si>
  <si>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</si>
  <si>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</si>
  <si>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</si>
  <si>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</si>
  <si>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</si>
  <si>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</si>
  <si>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</si>
  <si>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</si>
  <si>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</si>
  <si>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</si>
  <si>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</si>
  <si>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</si>
  <si>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</si>
  <si>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</si>
  <si>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</si>
  <si>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</si>
  <si>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</si>
  <si>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</si>
  <si>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</si>
  <si>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</si>
  <si>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</si>
  <si>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</si>
  <si>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</si>
  <si>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</si>
  <si>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</si>
  <si>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</si>
  <si>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</si>
  <si>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</si>
  <si>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</si>
  <si>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</si>
  <si>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</si>
  <si>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</si>
  <si>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</si>
  <si>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</si>
  <si>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</si>
  <si>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</si>
  <si>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</si>
  <si>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</si>
  <si>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</si>
  <si>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</si>
  <si>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</si>
  <si>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</si>
  <si>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</si>
  <si>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</si>
  <si>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</si>
  <si>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</si>
  <si>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</si>
  <si>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</si>
  <si>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</si>
  <si>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</si>
  <si>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</si>
  <si>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</si>
  <si>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</si>
  <si>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</si>
  <si>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</si>
  <si>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</si>
  <si>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</si>
  <si>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</si>
  <si>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</si>
  <si>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</si>
  <si>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</si>
  <si>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</si>
  <si>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</si>
  <si>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</si>
  <si>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</si>
  <si>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</si>
  <si>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</si>
  <si>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</si>
  <si>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</si>
  <si>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</si>
  <si>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</si>
  <si>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</si>
  <si>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</si>
  <si>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</si>
  <si>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</si>
  <si>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</si>
  <si>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</si>
  <si>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</si>
  <si>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</si>
  <si>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</si>
  <si>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</si>
  <si>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</si>
  <si>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</si>
  <si>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</si>
  <si>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</si>
  <si>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</si>
  <si>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</si>
  <si>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</si>
  <si>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</si>
  <si>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</si>
  <si>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</si>
  <si>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</si>
  <si>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</si>
  <si>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</si>
  <si>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</si>
  <si>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</si>
  <si>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</si>
  <si>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</si>
  <si>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</si>
  <si>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</si>
  <si>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</si>
  <si>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</si>
  <si>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</si>
  <si>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</si>
  <si>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</si>
  <si>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</si>
  <si>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</si>
  <si>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</si>
  <si>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</si>
  <si>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</si>
  <si>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</si>
  <si>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</si>
  <si>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</si>
  <si>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</si>
  <si>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</si>
  <si>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</si>
  <si>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</si>
  <si>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</si>
  <si>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</si>
  <si>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</si>
  <si>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</si>
  <si>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</si>
  <si>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</si>
  <si>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</si>
  <si>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</si>
  <si>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</si>
  <si>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</si>
  <si>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</si>
  <si>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</si>
  <si>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</si>
  <si>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</si>
  <si>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</si>
  <si>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</si>
  <si>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</si>
  <si>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</si>
  <si>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</si>
  <si>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</si>
  <si>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</si>
  <si>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</si>
  <si>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</si>
  <si>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</si>
  <si>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</si>
  <si>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</si>
  <si>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</si>
  <si>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</si>
  <si>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</si>
  <si>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</si>
  <si>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</si>
  <si>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</si>
  <si>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</si>
  <si>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</si>
  <si>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</si>
  <si>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</si>
  <si>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</si>
  <si>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</si>
  <si>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</si>
  <si>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</si>
  <si>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</si>
  <si>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</si>
  <si>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</si>
  <si>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</si>
  <si>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</si>
  <si>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</si>
  <si>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</si>
  <si>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</si>
  <si>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</si>
  <si>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</si>
  <si>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</si>
  <si>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</si>
  <si>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</si>
  <si>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</si>
  <si>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</si>
  <si>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</si>
  <si>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</si>
  <si>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</si>
  <si>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</si>
  <si>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</si>
  <si>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</si>
  <si>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</si>
  <si>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</si>
  <si>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</si>
  <si>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</si>
  <si>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</si>
  <si>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</si>
  <si>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</si>
  <si>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</si>
  <si>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</si>
  <si>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</si>
  <si>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</si>
  <si>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</si>
  <si>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</si>
  <si>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</si>
  <si>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</si>
  <si>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</si>
  <si>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</si>
  <si>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</si>
  <si>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</si>
  <si>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</si>
  <si>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</si>
  <si>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</si>
  <si>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</si>
  <si>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</si>
  <si>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</si>
  <si>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</si>
  <si>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</si>
  <si>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</si>
  <si>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</si>
  <si>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</si>
  <si>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</si>
  <si>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</si>
  <si>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</si>
  <si>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</si>
  <si>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</si>
  <si>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</si>
  <si>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</si>
  <si>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</si>
  <si>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</si>
  <si>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</si>
  <si>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</si>
  <si>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</si>
  <si>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</si>
  <si>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</si>
  <si>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</si>
  <si>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</si>
  <si>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</si>
  <si>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</si>
  <si>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</si>
  <si>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</si>
  <si>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</si>
  <si>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</si>
  <si>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</si>
  <si>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</si>
  <si>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</si>
  <si>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</si>
  <si>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</si>
  <si>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</si>
  <si>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</si>
  <si>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</si>
  <si>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</si>
  <si>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</si>
  <si>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</si>
  <si>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</si>
  <si>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</si>
  <si>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</si>
  <si>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</si>
  <si>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</si>
  <si>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</si>
  <si>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</si>
  <si>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</si>
  <si>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</si>
  <si>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</si>
  <si>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</si>
  <si>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</si>
  <si>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</si>
  <si>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</si>
  <si>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</si>
  <si>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</si>
  <si>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</si>
  <si>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</si>
  <si>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</si>
  <si>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</si>
  <si>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</si>
  <si>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</si>
  <si>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</si>
  <si>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</si>
  <si>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</si>
  <si>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</si>
  <si>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</si>
  <si>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</si>
  <si>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</si>
  <si>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</si>
  <si>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</si>
  <si>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</si>
  <si>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</si>
  <si>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</si>
  <si>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</si>
  <si>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</si>
  <si>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</si>
  <si>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</si>
  <si>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</si>
  <si>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</si>
  <si>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</si>
  <si>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</si>
  <si>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</si>
  <si>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</si>
  <si>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</si>
  <si>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</si>
  <si>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</si>
  <si>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</si>
  <si>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</si>
  <si>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</si>
  <si>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</si>
  <si>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</si>
  <si>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</si>
  <si>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</si>
  <si>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</si>
  <si>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</si>
  <si>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</si>
  <si>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</si>
  <si>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</si>
  <si>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</si>
  <si>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</si>
  <si>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</si>
  <si>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</si>
  <si>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</si>
  <si>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</si>
  <si>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</si>
  <si>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</si>
  <si>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</si>
  <si>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</si>
  <si>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</si>
  <si>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</si>
  <si>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</si>
  <si>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</si>
  <si>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</si>
  <si>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</si>
  <si>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</si>
  <si>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</si>
  <si>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</si>
  <si>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</si>
  <si>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</si>
  <si>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</si>
  <si>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</si>
  <si>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</si>
  <si>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</si>
  <si>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</si>
  <si>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</si>
  <si>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</si>
  <si>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</si>
  <si>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</si>
  <si>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</si>
  <si>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</si>
  <si>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</si>
  <si>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</si>
  <si>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</si>
  <si>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</si>
  <si>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</si>
  <si>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</si>
  <si>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</si>
  <si>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</si>
  <si>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</si>
  <si>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</si>
  <si>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</si>
  <si>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</si>
  <si>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</si>
  <si>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</si>
  <si>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</si>
  <si>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</si>
  <si>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</si>
  <si>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</si>
  <si>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</si>
  <si>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</si>
  <si>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</si>
  <si>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</si>
  <si>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</si>
  <si>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</si>
  <si>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</si>
  <si>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</si>
  <si>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</si>
  <si>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</si>
  <si>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</si>
  <si>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</si>
  <si>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</si>
  <si>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</si>
  <si>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</si>
  <si>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</si>
  <si>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</si>
  <si>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</si>
  <si>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</si>
  <si>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</si>
  <si>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</si>
  <si>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</si>
  <si>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</si>
  <si>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</si>
  <si>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</si>
  <si>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</si>
  <si>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</si>
  <si>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</si>
  <si>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</si>
  <si>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</si>
  <si>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</si>
  <si>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</si>
  <si>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</si>
  <si>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</si>
  <si>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</si>
  <si>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</si>
  <si>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</si>
  <si>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</si>
  <si>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</si>
  <si>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</si>
  <si>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</si>
  <si>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</si>
  <si>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</si>
  <si>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</si>
  <si>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</si>
  <si>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</si>
  <si>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</si>
  <si>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</si>
  <si>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</si>
  <si>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</si>
  <si>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</si>
  <si>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</si>
  <si>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</si>
  <si>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</si>
  <si>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</si>
  <si>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</si>
  <si>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</si>
  <si>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</si>
  <si>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</si>
  <si>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</si>
  <si>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</si>
  <si>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</si>
  <si>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</si>
  <si>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</si>
  <si>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</si>
  <si>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</si>
  <si>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</si>
  <si>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</si>
  <si>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</si>
  <si>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</si>
  <si>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</si>
  <si>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</si>
  <si>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</si>
  <si>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</si>
  <si>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</si>
  <si>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</si>
  <si>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</si>
  <si>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</si>
  <si>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</si>
  <si>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</si>
  <si>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</si>
  <si>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</si>
  <si>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</si>
  <si>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</si>
  <si>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</si>
  <si>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</si>
  <si>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</si>
  <si>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</si>
  <si>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</si>
  <si>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</si>
  <si>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</si>
  <si>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</si>
  <si>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</si>
  <si>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</si>
  <si>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</si>
  <si>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</si>
  <si>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</si>
  <si>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</si>
  <si>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</si>
  <si>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</si>
  <si>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</si>
  <si>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</si>
  <si>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</si>
  <si>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</si>
  <si>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</si>
  <si>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</si>
  <si>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</si>
  <si>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</si>
  <si>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</si>
  <si>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</si>
  <si>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</si>
  <si>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</si>
  <si>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</si>
  <si>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</si>
  <si>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</si>
  <si>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</si>
  <si>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</si>
  <si>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</si>
  <si>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</si>
  <si>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</si>
  <si>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</si>
  <si>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</si>
  <si>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</si>
  <si>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</si>
  <si>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</si>
  <si>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</si>
  <si>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</si>
  <si>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</si>
  <si>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</si>
  <si>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</si>
  <si>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</si>
  <si>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</si>
  <si>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</si>
  <si>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</si>
  <si>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</si>
  <si>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</si>
  <si>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</si>
  <si>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</si>
  <si>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</si>
  <si>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</si>
  <si>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</si>
  <si>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</si>
  <si>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</si>
  <si>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</si>
  <si>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</si>
  <si>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</si>
  <si>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</si>
  <si>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</si>
  <si>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</si>
  <si>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</si>
  <si>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</si>
  <si>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</si>
  <si>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</si>
  <si>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</si>
  <si>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</si>
  <si>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</si>
  <si>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</si>
  <si>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</si>
  <si>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</si>
  <si>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</si>
  <si>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</si>
  <si>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</si>
  <si>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</si>
  <si>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</si>
  <si>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</si>
  <si>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</si>
  <si>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</si>
  <si>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</si>
  <si>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</si>
  <si>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</si>
  <si>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</si>
  <si>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</si>
  <si>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</si>
  <si>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</si>
  <si>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</si>
  <si>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</si>
  <si>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</si>
  <si>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</si>
  <si>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</si>
  <si>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</si>
  <si>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</si>
  <si>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</si>
  <si>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</si>
  <si>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</si>
  <si>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</si>
  <si>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</si>
  <si>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</si>
  <si>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</si>
  <si>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</si>
  <si>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</si>
  <si>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</si>
  <si>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</si>
  <si>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</si>
  <si>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</si>
  <si>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</si>
  <si>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</si>
  <si>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</si>
  <si>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</si>
  <si>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</si>
  <si>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</si>
  <si>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</si>
  <si>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</si>
  <si>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</si>
  <si>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</si>
  <si>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</si>
  <si>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</si>
  <si>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</si>
  <si>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</si>
  <si>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</si>
  <si>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</si>
  <si>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</si>
  <si>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</si>
  <si>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</si>
  <si>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</si>
  <si>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</si>
  <si>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</si>
  <si>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</si>
  <si>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</si>
  <si>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</si>
  <si>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</si>
  <si>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</si>
  <si>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</si>
  <si>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</si>
  <si>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</si>
  <si>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</si>
  <si>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</si>
  <si>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</si>
  <si>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</si>
  <si>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</si>
  <si>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</si>
  <si>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</si>
  <si>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</si>
  <si>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</si>
  <si>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</si>
  <si>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</si>
  <si>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</si>
  <si>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</si>
  <si>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</si>
  <si>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</si>
  <si>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</si>
  <si>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</si>
  <si>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</si>
  <si>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</si>
  <si>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</si>
  <si>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</si>
  <si>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</si>
  <si>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</si>
  <si>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</si>
  <si>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</si>
  <si>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</si>
  <si>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</si>
  <si>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</si>
  <si>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</si>
  <si>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</si>
  <si>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</si>
  <si>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</si>
  <si>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</si>
  <si>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</si>
  <si>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</si>
  <si>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</si>
  <si>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</si>
  <si>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</si>
  <si>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</si>
  <si>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</si>
  <si>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</si>
  <si>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</si>
  <si>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</si>
  <si>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</si>
  <si>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</si>
  <si>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</si>
  <si>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</si>
  <si>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</si>
  <si>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</si>
  <si>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</si>
  <si>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</si>
  <si>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</si>
  <si>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</si>
  <si>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</si>
  <si>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</si>
  <si>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</si>
  <si>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</si>
  <si>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</si>
  <si>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</si>
  <si>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</si>
  <si>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</si>
  <si>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</si>
  <si>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</si>
  <si>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</si>
  <si>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</si>
  <si>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</si>
  <si>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</si>
  <si>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</si>
  <si>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</si>
  <si>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</si>
  <si>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</si>
  <si>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</si>
  <si>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</si>
  <si>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</si>
  <si>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</si>
  <si>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</si>
  <si>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</si>
  <si>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</si>
  <si>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</si>
  <si>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</si>
  <si>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</si>
  <si>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</si>
  <si>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</si>
  <si>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</si>
  <si>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</si>
  <si>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</si>
  <si>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</si>
  <si>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</si>
  <si>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</si>
  <si>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</si>
  <si>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</si>
  <si>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</si>
  <si>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</si>
  <si>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</si>
  <si>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</si>
  <si>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</si>
  <si>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</si>
  <si>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</si>
  <si>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</si>
  <si>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</si>
  <si>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</si>
  <si>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</si>
  <si>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</si>
  <si>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</si>
  <si>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</si>
  <si>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</si>
  <si>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</si>
  <si>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</si>
  <si>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</si>
  <si>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</si>
  <si>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</si>
  <si>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</si>
  <si>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</si>
  <si>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</si>
  <si>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</si>
  <si>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</si>
  <si>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</si>
  <si>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</si>
  <si>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</si>
  <si>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</si>
  <si>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</si>
  <si>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</si>
  <si>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</si>
  <si>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</si>
  <si>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</si>
  <si>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</si>
  <si>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</si>
  <si>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</si>
  <si>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</si>
  <si>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</si>
  <si>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</si>
  <si>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</si>
  <si>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</si>
  <si>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</si>
  <si>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</si>
  <si>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</si>
  <si>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</si>
  <si>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</si>
  <si>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</si>
  <si>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</si>
  <si>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</si>
  <si>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</si>
  <si>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</si>
  <si>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</si>
  <si>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</si>
  <si>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</si>
  <si>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</si>
  <si>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</si>
  <si>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</si>
  <si>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</si>
  <si>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</si>
  <si>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</si>
  <si>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</si>
  <si>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</si>
  <si>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</si>
  <si>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</si>
  <si>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</si>
  <si>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</si>
  <si>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</si>
  <si>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</si>
  <si>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</si>
  <si>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</si>
  <si>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</si>
  <si>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</si>
  <si>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</si>
  <si>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</si>
  <si>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</si>
  <si>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</si>
  <si>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</si>
  <si>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</si>
  <si>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</si>
  <si>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</si>
  <si>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</si>
  <si>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</si>
  <si>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</si>
  <si>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</si>
  <si>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</si>
  <si>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</si>
  <si>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</si>
  <si>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</si>
  <si>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</si>
  <si>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</si>
  <si>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</si>
  <si>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</si>
  <si>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</si>
  <si>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</si>
  <si>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</si>
  <si>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</si>
  <si>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</si>
  <si>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</si>
  <si>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</si>
  <si>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</si>
  <si>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</si>
  <si>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</si>
  <si>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</si>
  <si>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</si>
  <si>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</si>
  <si>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</si>
  <si>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</si>
  <si>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</si>
  <si>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</si>
  <si>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</si>
  <si>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</si>
  <si>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</si>
  <si>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</si>
  <si>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</si>
  <si>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</si>
  <si>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</si>
  <si>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</si>
  <si>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</si>
  <si>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</si>
  <si>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</si>
  <si>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</si>
  <si>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</si>
  <si>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</si>
  <si>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</si>
  <si>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</si>
  <si>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</si>
  <si>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</si>
  <si>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</si>
  <si>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</si>
  <si>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</si>
  <si>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</si>
  <si>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</si>
  <si>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</si>
  <si>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</si>
  <si>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</si>
  <si>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</si>
  <si>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</si>
  <si>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</si>
  <si>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</si>
  <si>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</si>
  <si>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</si>
  <si>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</si>
  <si>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</si>
  <si>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</si>
  <si>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</si>
  <si>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</si>
  <si>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</si>
  <si>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</si>
  <si>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</si>
  <si>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</si>
  <si>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</si>
  <si>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</si>
  <si>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</si>
  <si>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</si>
  <si>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</si>
  <si>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</si>
  <si>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</si>
  <si>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</si>
  <si>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</si>
  <si>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</si>
  <si>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</si>
  <si>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</si>
  <si>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</si>
  <si>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</si>
  <si>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</si>
  <si>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</si>
  <si>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</si>
  <si>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</si>
  <si>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</si>
  <si>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</si>
  <si>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</si>
  <si>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</si>
  <si>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</si>
  <si>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</si>
  <si>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</si>
  <si>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</si>
  <si>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</si>
  <si>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</si>
  <si>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</si>
  <si>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</si>
  <si>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</si>
  <si>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</si>
  <si>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</si>
  <si>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</si>
  <si>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</si>
  <si>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</si>
  <si>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</si>
  <si>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</si>
  <si>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</si>
  <si>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</si>
  <si>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</si>
  <si>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</si>
  <si>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</si>
  <si>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</si>
  <si>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</si>
  <si>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</si>
  <si>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</si>
  <si>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</si>
  <si>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</si>
  <si>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</si>
  <si>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</si>
  <si>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</si>
  <si>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</si>
  <si>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</si>
  <si>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</si>
  <si>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</si>
  <si>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</si>
  <si>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</si>
  <si>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</si>
  <si>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</si>
  <si>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</si>
  <si>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</si>
  <si>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</si>
  <si>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</si>
  <si>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</si>
  <si>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</si>
  <si>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</si>
  <si>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</si>
  <si>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</si>
  <si>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</si>
  <si>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</si>
  <si>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</si>
  <si>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</si>
  <si>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</si>
  <si>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</si>
  <si>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</si>
  <si>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</si>
  <si>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</si>
  <si>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</si>
  <si>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</si>
  <si>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</si>
  <si>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</si>
  <si>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</si>
  <si>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</si>
  <si>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</si>
  <si>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</si>
  <si>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</si>
  <si>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</si>
  <si>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</si>
  <si>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</si>
  <si>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</si>
  <si>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</si>
  <si>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</si>
  <si>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</si>
  <si>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</si>
  <si>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</si>
  <si>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</si>
  <si>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</si>
  <si>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</si>
  <si>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</si>
  <si>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</si>
  <si>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</si>
  <si>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</si>
  <si>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</si>
  <si>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</si>
  <si>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</si>
  <si>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</si>
  <si>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</si>
  <si>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</si>
  <si>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</si>
  <si>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</si>
  <si>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</si>
  <si>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</si>
  <si>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</si>
  <si>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</si>
  <si>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</si>
  <si>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</si>
  <si>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</si>
  <si>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</si>
  <si>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</si>
  <si>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</si>
  <si>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</si>
  <si>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</si>
  <si>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</si>
  <si>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</si>
  <si>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</si>
  <si>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</si>
  <si>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</si>
  <si>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</si>
  <si>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</si>
  <si>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</si>
  <si>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</si>
  <si>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</si>
  <si>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</si>
  <si>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</si>
  <si>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</si>
  <si>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</si>
  <si>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</si>
  <si>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</si>
  <si>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</si>
  <si>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</si>
  <si>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</si>
  <si>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</si>
  <si>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</si>
  <si>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</si>
  <si>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</si>
  <si>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</si>
  <si>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</si>
  <si>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</si>
  <si>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</si>
  <si>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</si>
  <si>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</si>
  <si>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</si>
  <si>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</si>
  <si>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</si>
  <si>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</si>
  <si>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</si>
  <si>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</si>
  <si>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</si>
  <si>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</si>
  <si>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</si>
  <si>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</si>
  <si>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</si>
  <si>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</si>
  <si>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</si>
  <si>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</si>
  <si>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</si>
  <si>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</si>
  <si>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</si>
  <si>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</si>
  <si>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</si>
  <si>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</si>
  <si>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</si>
  <si>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</si>
  <si>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</si>
  <si>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</si>
  <si>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</si>
  <si>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</si>
  <si>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</si>
  <si>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</si>
  <si>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</si>
  <si>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</si>
  <si>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</si>
  <si>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</si>
  <si>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</si>
  <si>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</si>
  <si>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</si>
  <si>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</si>
  <si>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</si>
  <si>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</si>
  <si>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</si>
  <si>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</si>
  <si>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</si>
  <si>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</si>
  <si>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</si>
  <si>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</si>
  <si>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</si>
  <si>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</si>
  <si>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</si>
  <si>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</si>
  <si>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</si>
  <si>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</si>
  <si>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</si>
  <si>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</si>
  <si>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</si>
  <si>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</si>
  <si>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</si>
  <si>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</si>
  <si>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</si>
  <si>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</si>
  <si>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</si>
  <si>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</si>
  <si>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</si>
  <si>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</si>
  <si>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</si>
  <si>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</si>
  <si>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</si>
  <si>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</si>
  <si>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</si>
  <si>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</si>
  <si>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</si>
  <si>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</si>
  <si>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</si>
  <si>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</si>
  <si>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</si>
  <si>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</si>
  <si>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</si>
  <si>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</si>
  <si>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</si>
  <si>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</si>
  <si>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</si>
  <si>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</si>
  <si>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</si>
  <si>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</si>
  <si>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</si>
  <si>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</si>
  <si>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</si>
  <si>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</si>
  <si>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</si>
  <si>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</si>
  <si>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</si>
  <si>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</si>
  <si>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</si>
  <si>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</si>
  <si>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</si>
  <si>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</si>
  <si>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</si>
  <si>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</si>
  <si>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</si>
  <si>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</si>
  <si>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</si>
  <si>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</si>
  <si>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</si>
  <si>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</si>
  <si>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</si>
  <si>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</si>
  <si>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</si>
  <si>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</si>
  <si>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</si>
  <si>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</si>
  <si>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</si>
  <si>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</si>
  <si>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</si>
  <si>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</si>
  <si>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</si>
  <si>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</si>
  <si>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</si>
  <si>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</si>
  <si>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</si>
  <si>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</si>
  <si>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</si>
  <si>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</si>
  <si>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</si>
  <si>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</si>
  <si>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</si>
  <si>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</si>
  <si>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</si>
  <si>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</si>
  <si>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</si>
  <si>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</si>
  <si>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</si>
  <si>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</si>
  <si>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</si>
  <si>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</si>
  <si>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</si>
  <si>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</si>
  <si>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</si>
  <si>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</si>
  <si>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</si>
  <si>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</si>
  <si>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</si>
  <si>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</si>
  <si>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</si>
  <si>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</si>
  <si>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</si>
  <si>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</si>
  <si>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</si>
  <si>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</si>
  <si>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</si>
  <si>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</si>
  <si>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</si>
  <si>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</si>
  <si>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</si>
  <si>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</si>
  <si>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</si>
  <si>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</si>
  <si>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</si>
  <si>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</si>
  <si>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</si>
  <si>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</si>
  <si>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</si>
  <si>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</si>
  <si>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</si>
  <si>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</si>
  <si>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</si>
  <si>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</si>
  <si>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</si>
  <si>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</si>
  <si>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</si>
  <si>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</si>
  <si>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</si>
  <si>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</si>
  <si>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</si>
  <si>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</si>
  <si>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</si>
  <si>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</si>
  <si>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</si>
  <si>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</si>
  <si>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</si>
  <si>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</si>
  <si>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</si>
  <si>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</si>
  <si>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</si>
  <si>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</si>
  <si>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</si>
  <si>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</si>
  <si>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</si>
  <si>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</si>
  <si>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</si>
  <si>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</si>
  <si>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</si>
  <si>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</si>
  <si>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</si>
  <si>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</si>
  <si>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</si>
  <si>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</si>
  <si>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</si>
  <si>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</si>
  <si>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</si>
  <si>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</si>
  <si>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</si>
  <si>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</si>
  <si>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</si>
  <si>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</si>
  <si>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</si>
  <si>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</si>
  <si>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</si>
  <si>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</si>
  <si>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</si>
  <si>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</si>
  <si>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</si>
  <si>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</si>
  <si>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</si>
  <si>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</si>
  <si>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</si>
  <si>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</si>
  <si>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</si>
  <si>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</si>
  <si>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</si>
  <si>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</si>
  <si>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</si>
  <si>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</si>
  <si>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</si>
  <si>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</si>
  <si>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</si>
  <si>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</si>
  <si>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</si>
  <si>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</si>
  <si>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</si>
  <si>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</si>
  <si>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</si>
  <si>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</si>
  <si>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</si>
  <si>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</si>
  <si>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</si>
  <si>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</si>
  <si>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</si>
  <si>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</si>
  <si>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</si>
  <si>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</si>
  <si>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</si>
  <si>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</si>
  <si>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</si>
  <si>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</si>
  <si>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</si>
  <si>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</si>
  <si>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</si>
  <si>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</si>
  <si>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</si>
  <si>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</si>
  <si>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</si>
  <si>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</si>
  <si>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</si>
  <si>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</si>
  <si>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</si>
  <si>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</si>
  <si>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</si>
  <si>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</si>
  <si>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</si>
  <si>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</si>
  <si>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</si>
  <si>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</si>
  <si>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</si>
  <si>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</si>
  <si>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</si>
  <si>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</si>
  <si>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</si>
  <si>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</si>
  <si>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</si>
  <si>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</si>
  <si>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</si>
  <si>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</si>
  <si>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</si>
  <si>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</si>
  <si>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</si>
  <si>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</si>
  <si>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</si>
  <si>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</si>
  <si>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</si>
  <si>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</si>
  <si>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</si>
  <si>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</si>
  <si>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</si>
  <si>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</si>
  <si>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</si>
  <si>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</si>
  <si>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</si>
  <si>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</si>
  <si>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</si>
  <si>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</si>
  <si>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</si>
  <si>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</si>
  <si>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</si>
  <si>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</si>
  <si>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</si>
  <si>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</si>
  <si>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</si>
  <si>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</si>
  <si>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</si>
  <si>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</si>
  <si>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</si>
  <si>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</si>
  <si>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</si>
  <si>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</si>
  <si>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</si>
  <si>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</si>
  <si>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</si>
  <si>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</si>
  <si>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</si>
  <si>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</si>
  <si>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</si>
  <si>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</si>
  <si>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</si>
  <si>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</si>
  <si>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</si>
  <si>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</si>
  <si>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</si>
  <si>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</si>
  <si>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</si>
  <si>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</si>
  <si>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</si>
  <si>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</si>
  <si>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</si>
  <si>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</si>
  <si>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</si>
  <si>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</si>
  <si>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</si>
  <si>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</si>
  <si>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</si>
  <si>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</si>
  <si>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</si>
  <si>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</si>
  <si>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</si>
  <si>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</si>
  <si>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</si>
  <si>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</si>
  <si>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</si>
  <si>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</si>
  <si>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</si>
  <si>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</si>
  <si>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</si>
  <si>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</si>
  <si>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</si>
  <si>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</si>
  <si>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</si>
  <si>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</si>
  <si>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</si>
  <si>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</si>
  <si>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</si>
  <si>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</si>
  <si>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</si>
  <si>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</si>
  <si>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</si>
  <si>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</si>
  <si>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</si>
  <si>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</si>
  <si>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</si>
  <si>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</si>
  <si>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</si>
  <si>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</si>
  <si>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</si>
  <si>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</si>
  <si>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</si>
  <si>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</si>
  <si>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</si>
  <si>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</si>
  <si>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</si>
  <si>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</si>
  <si>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</si>
  <si>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</si>
  <si>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</si>
  <si>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</si>
  <si>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</si>
  <si>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</si>
  <si>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</si>
  <si>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</si>
  <si>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</si>
  <si>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</si>
  <si>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</si>
  <si>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</si>
  <si>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</si>
  <si>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</si>
  <si>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</si>
  <si>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</si>
  <si>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</si>
  <si>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</si>
  <si>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</si>
  <si>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</si>
  <si>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</si>
  <si>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</si>
  <si>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</si>
  <si>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</si>
  <si>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</si>
  <si>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</si>
  <si>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</si>
  <si>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</si>
  <si>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</si>
  <si>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</si>
  <si>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</si>
  <si>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</si>
  <si>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</si>
  <si>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</si>
  <si>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</si>
  <si>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</si>
  <si>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</si>
  <si>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</si>
  <si>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</si>
  <si>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</si>
  <si>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</si>
  <si>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</si>
  <si>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</si>
  <si>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</si>
  <si>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</si>
  <si>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</si>
  <si>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</si>
  <si>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</si>
  <si>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</si>
  <si>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</si>
  <si>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</si>
  <si>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</si>
  <si>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</si>
  <si>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</si>
  <si>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</si>
  <si>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</si>
  <si>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</si>
  <si>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</si>
  <si>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</si>
  <si>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</si>
  <si>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</si>
  <si>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</si>
  <si>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</si>
  <si>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</si>
  <si>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</si>
  <si>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</si>
  <si>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</si>
  <si>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</si>
  <si>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</si>
  <si>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</si>
  <si>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</si>
  <si>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</si>
  <si>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</si>
  <si>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</si>
  <si>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</si>
  <si>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</si>
  <si>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</si>
  <si>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</si>
  <si>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</si>
  <si>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</si>
  <si>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</si>
  <si>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</si>
  <si>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</si>
  <si>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</si>
  <si>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</si>
  <si>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</si>
  <si>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</si>
  <si>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</si>
  <si>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</si>
  <si>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</si>
  <si>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</si>
  <si>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</si>
  <si>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</si>
  <si>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</si>
  <si>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</si>
  <si>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</si>
  <si>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</si>
  <si>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</si>
  <si>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</si>
  <si>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</si>
  <si>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</si>
  <si>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</si>
  <si>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</si>
  <si>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</si>
  <si>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</si>
  <si>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</si>
  <si>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</si>
  <si>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</si>
  <si>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</si>
  <si>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</si>
  <si>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</si>
  <si>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</si>
  <si>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</si>
  <si>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</si>
  <si>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</si>
  <si>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</si>
  <si>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</si>
  <si>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</si>
  <si>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</si>
  <si>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</si>
  <si>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</si>
  <si>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</si>
  <si>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</si>
  <si>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</si>
  <si>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</si>
  <si>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</si>
  <si>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</si>
  <si>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</si>
  <si>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</si>
  <si>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</si>
  <si>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</si>
  <si>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</si>
  <si>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</si>
  <si>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</si>
  <si>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</si>
  <si>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</si>
  <si>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</si>
  <si>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</si>
  <si>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</si>
  <si>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</si>
  <si>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</si>
  <si>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</si>
  <si>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</si>
  <si>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</si>
  <si>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</si>
  <si>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</si>
  <si>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</si>
  <si>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</si>
  <si>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</si>
  <si>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</si>
  <si>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</si>
  <si>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</si>
  <si>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</si>
  <si>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</si>
  <si>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</si>
  <si>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</si>
  <si>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</si>
  <si>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</si>
  <si>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</si>
  <si>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</si>
  <si>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</si>
  <si>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</si>
  <si>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</si>
  <si>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</si>
  <si>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</si>
  <si>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</si>
  <si>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</si>
  <si>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</si>
  <si>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</si>
  <si>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</si>
  <si>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</si>
  <si>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</si>
  <si>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</si>
  <si>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</si>
  <si>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</si>
  <si>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</si>
  <si>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</si>
  <si>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</si>
  <si>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</si>
  <si>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</si>
  <si>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</si>
  <si>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</si>
  <si>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</si>
  <si>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</si>
  <si>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</si>
  <si>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</si>
  <si>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</si>
  <si>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</si>
  <si>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</si>
  <si>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</si>
  <si>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</si>
  <si>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</si>
  <si>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</si>
  <si>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</si>
  <si>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</si>
  <si>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</si>
  <si>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</si>
  <si>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</si>
  <si>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</si>
  <si>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</si>
  <si>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</si>
  <si>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</si>
  <si>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</si>
  <si>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</si>
  <si>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</si>
  <si>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</si>
  <si>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</si>
  <si>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</si>
  <si>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</si>
  <si>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</si>
  <si>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</si>
  <si>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</si>
  <si>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</si>
  <si>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</si>
  <si>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</si>
  <si>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</si>
  <si>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</si>
  <si>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</si>
  <si>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</si>
  <si>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</si>
  <si>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</si>
  <si>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</si>
  <si>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</si>
  <si>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</si>
  <si>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</si>
  <si>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</si>
  <si>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</si>
  <si>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</si>
  <si>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</si>
  <si>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</si>
  <si>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</si>
  <si>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</si>
  <si>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</si>
  <si>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</si>
  <si>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</si>
  <si>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</si>
  <si>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</si>
  <si>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</si>
  <si>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</si>
  <si>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</si>
  <si>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</si>
  <si>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</si>
  <si>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</si>
  <si>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</si>
  <si>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</si>
  <si>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</si>
  <si>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</si>
  <si>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</si>
  <si>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</si>
  <si>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</si>
  <si>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</si>
  <si>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</si>
  <si>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</si>
  <si>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</si>
  <si>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</si>
  <si>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</si>
  <si>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</si>
  <si>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</si>
  <si>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</si>
  <si>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</si>
  <si>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</si>
  <si>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</si>
  <si>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</si>
  <si>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</si>
  <si>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</si>
  <si>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</si>
  <si>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</si>
  <si>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</si>
  <si>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</si>
  <si>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</si>
  <si>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</si>
  <si>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</si>
  <si>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</si>
  <si>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</si>
  <si>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</si>
  <si>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</si>
  <si>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</si>
  <si>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</si>
  <si>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</si>
  <si>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</si>
  <si>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</si>
  <si>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</si>
  <si>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</si>
  <si>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</si>
  <si>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</si>
  <si>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</si>
  <si>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</si>
  <si>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</si>
  <si>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</si>
  <si>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</si>
  <si>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</si>
  <si>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</si>
  <si>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</si>
  <si>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</si>
  <si>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</si>
  <si>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</si>
  <si>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</si>
  <si>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</si>
  <si>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</si>
  <si>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</si>
  <si>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</si>
  <si>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</si>
  <si>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</si>
  <si>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</si>
  <si>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</si>
  <si>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</si>
  <si>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</si>
  <si>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</si>
  <si>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</si>
  <si>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</si>
  <si>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</si>
  <si>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</si>
  <si>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</si>
  <si>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</si>
  <si>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</si>
  <si>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</si>
  <si>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</si>
  <si>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</si>
  <si>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</si>
  <si>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</si>
  <si>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</si>
  <si>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</si>
  <si>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</si>
  <si>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</si>
  <si>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</si>
  <si>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</si>
  <si>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</si>
  <si>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</si>
  <si>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</si>
  <si>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</si>
  <si>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</si>
  <si>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</si>
  <si>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</si>
  <si>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</si>
  <si>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</si>
  <si>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</si>
  <si>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</si>
  <si>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</si>
  <si>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</si>
  <si>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</si>
  <si>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</si>
  <si>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</si>
  <si>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</si>
  <si>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</si>
  <si>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</si>
  <si>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</si>
  <si>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</si>
  <si>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</si>
  <si>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</si>
  <si>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</si>
  <si>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</si>
  <si>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</si>
  <si>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</si>
  <si>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</si>
  <si>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</si>
  <si>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</si>
  <si>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</si>
  <si>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</si>
  <si>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</si>
  <si>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</si>
  <si>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</si>
  <si>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</si>
  <si>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</si>
  <si>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</si>
  <si>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</si>
  <si>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</si>
  <si>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</si>
  <si>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</si>
  <si>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</si>
  <si>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</si>
  <si>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</si>
  <si>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</si>
  <si>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</si>
  <si>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</si>
  <si>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</si>
  <si>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</si>
  <si>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</si>
  <si>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</si>
  <si>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</si>
  <si>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</si>
  <si>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</si>
  <si>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</si>
  <si>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</si>
  <si>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</si>
  <si>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</si>
  <si>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</si>
  <si>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</si>
  <si>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</si>
  <si>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</si>
  <si>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</si>
  <si>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</si>
  <si>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</si>
  <si>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</si>
  <si>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</si>
  <si>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</si>
  <si>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</si>
  <si>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</si>
  <si>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</si>
  <si>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</si>
  <si>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</si>
  <si>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</si>
  <si>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</si>
  <si>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</si>
  <si>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</si>
  <si>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</si>
  <si>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</si>
  <si>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</si>
  <si>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</si>
  <si>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</si>
  <si>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</si>
  <si>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</si>
  <si>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</si>
  <si>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</si>
  <si>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</si>
  <si>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</si>
  <si>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</si>
  <si>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</si>
  <si>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</si>
  <si>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</si>
  <si>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</si>
  <si>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</si>
  <si>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</si>
  <si>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</si>
  <si>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</si>
  <si>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</si>
  <si>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</si>
  <si>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</si>
  <si>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</si>
  <si>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</si>
  <si>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</si>
  <si>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</si>
  <si>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</si>
  <si>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</si>
  <si>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</si>
  <si>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</si>
  <si>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</si>
  <si>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</si>
  <si>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</si>
  <si>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</si>
  <si>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</si>
  <si>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</si>
  <si>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</si>
  <si>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</si>
  <si>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</si>
  <si>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</si>
  <si>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</si>
  <si>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</si>
  <si>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</si>
  <si>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</si>
  <si>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</si>
  <si>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</si>
  <si>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</si>
  <si>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</si>
  <si>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</si>
  <si>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</si>
  <si>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</si>
  <si>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</si>
  <si>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</si>
  <si>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</si>
  <si>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</si>
  <si>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</si>
  <si>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</si>
  <si>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</si>
  <si>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</si>
  <si>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</si>
  <si>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</si>
  <si>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</si>
  <si>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</si>
  <si>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</si>
  <si>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</si>
  <si>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</si>
  <si>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</si>
  <si>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</si>
  <si>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</si>
  <si>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</si>
  <si>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</si>
  <si>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</si>
  <si>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</si>
  <si>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</si>
  <si>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</si>
  <si>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</si>
  <si>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</si>
  <si>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</si>
  <si>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</si>
  <si>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</si>
  <si>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</si>
  <si>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</si>
  <si>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</si>
  <si>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</si>
  <si>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</si>
  <si>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</si>
  <si>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</si>
  <si>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</si>
  <si>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</si>
  <si>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</si>
  <si>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</si>
  <si>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</si>
  <si>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</si>
  <si>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</si>
  <si>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</si>
  <si>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</si>
  <si>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</si>
  <si>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</si>
  <si>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</si>
  <si>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</si>
  <si>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</si>
  <si>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</si>
  <si>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</si>
  <si>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</si>
  <si>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</si>
  <si>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</si>
  <si>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</si>
  <si>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</si>
  <si>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</si>
  <si>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</si>
  <si>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</si>
  <si>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</si>
  <si>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</si>
  <si>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</si>
  <si>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</si>
  <si>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</si>
  <si>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</si>
  <si>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</si>
  <si>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</si>
  <si>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</si>
  <si>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</si>
  <si>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</si>
  <si>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</si>
  <si>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</si>
  <si>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</si>
  <si>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</si>
  <si>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</si>
  <si>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</si>
  <si>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</si>
  <si>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</si>
  <si>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</si>
  <si>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</si>
  <si>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</si>
  <si>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</si>
  <si>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</si>
  <si>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</si>
  <si>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</si>
  <si>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</si>
  <si>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</si>
  <si>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</si>
  <si>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</si>
  <si>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</si>
  <si>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</si>
  <si>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</si>
  <si>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</si>
  <si>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</si>
  <si>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</si>
  <si>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</si>
  <si>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</si>
  <si>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</si>
  <si>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</si>
  <si>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</si>
  <si>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</si>
  <si>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</si>
  <si>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</si>
  <si>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</si>
  <si>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</si>
  <si>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</si>
  <si>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</si>
  <si>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</si>
  <si>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</si>
  <si>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</si>
  <si>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</si>
  <si>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</si>
  <si>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</si>
  <si>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</si>
  <si>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</si>
  <si>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</si>
  <si>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</si>
  <si>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</si>
  <si>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</si>
  <si>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</si>
  <si>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</si>
  <si>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</si>
  <si>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</si>
  <si>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</si>
  <si>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</si>
  <si>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</si>
  <si>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</si>
  <si>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</si>
  <si>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</si>
  <si>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</si>
  <si>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</si>
  <si>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</si>
  <si>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</si>
  <si>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</si>
  <si>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</si>
  <si>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</si>
  <si>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</si>
  <si>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</si>
  <si>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</si>
  <si>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</si>
  <si>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</si>
  <si>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</si>
  <si>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</si>
  <si>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</si>
  <si>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</si>
  <si>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</si>
  <si>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</si>
  <si>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</si>
  <si>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</si>
  <si>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</si>
  <si>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</si>
  <si>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</si>
  <si>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</si>
  <si>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</si>
  <si>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</si>
  <si>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</si>
  <si>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</si>
  <si>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</si>
  <si>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</si>
  <si>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</si>
  <si>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</si>
  <si>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</si>
  <si>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</si>
  <si>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</si>
  <si>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</si>
  <si>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</si>
  <si>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</si>
  <si>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</si>
  <si>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</si>
  <si>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</si>
  <si>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</si>
  <si>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</si>
  <si>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</si>
  <si>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</si>
  <si>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</si>
  <si>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</si>
  <si>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</si>
  <si>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</si>
  <si>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</si>
  <si>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</si>
  <si>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</si>
  <si>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</si>
  <si>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</si>
  <si>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</si>
  <si>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</si>
  <si>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</si>
  <si>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</si>
  <si>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</si>
  <si>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</si>
  <si>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</si>
  <si>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</si>
  <si>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</si>
  <si>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</si>
  <si>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</si>
  <si>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</si>
  <si>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</si>
  <si>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</si>
  <si>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</si>
  <si>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</si>
  <si>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</si>
  <si>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</si>
  <si>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</si>
  <si>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</si>
  <si>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</si>
  <si>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</si>
  <si>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</si>
  <si>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</si>
  <si>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</si>
  <si>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</si>
  <si>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</si>
  <si>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</si>
  <si>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</si>
  <si>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</si>
  <si>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</si>
  <si>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</si>
  <si>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</si>
  <si>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</si>
  <si>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</si>
  <si>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</si>
  <si>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</si>
  <si>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</si>
  <si>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</si>
  <si>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</si>
  <si>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</si>
  <si>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</si>
  <si>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</si>
  <si>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</si>
  <si>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</si>
  <si>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</si>
  <si>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</si>
  <si>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</si>
  <si>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</si>
  <si>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</si>
  <si>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</si>
  <si>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</si>
  <si>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</si>
  <si>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</si>
  <si>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</si>
  <si>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</si>
  <si>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</si>
  <si>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</si>
  <si>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</si>
  <si>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</si>
  <si>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</si>
  <si>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</si>
  <si>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</si>
  <si>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</si>
  <si>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</si>
  <si>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</si>
  <si>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</si>
  <si>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</si>
  <si>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</si>
  <si>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</si>
  <si>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</si>
  <si>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</si>
  <si>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</si>
  <si>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</si>
  <si>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</si>
  <si>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</si>
  <si>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</si>
  <si>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</si>
  <si>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</si>
  <si>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</si>
  <si>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</si>
  <si>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</si>
  <si>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</si>
  <si>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</si>
  <si>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</si>
  <si>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</si>
  <si>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</si>
  <si>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</si>
  <si>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</si>
  <si>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</si>
  <si>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</si>
  <si>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</si>
  <si>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</si>
  <si>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</si>
  <si>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</si>
  <si>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</si>
  <si>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</si>
  <si>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</si>
  <si>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</si>
  <si>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</si>
  <si>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</si>
  <si>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</si>
  <si>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</si>
  <si>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</si>
  <si>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</si>
  <si>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</si>
  <si>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</si>
  <si>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</si>
  <si>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</si>
  <si>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</si>
  <si>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</si>
  <si>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</si>
  <si>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</si>
  <si>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</si>
  <si>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</si>
  <si>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</si>
  <si>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</si>
  <si>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</si>
  <si>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</si>
  <si>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</si>
  <si>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</si>
  <si>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</si>
  <si>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</si>
  <si>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</si>
  <si>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</si>
  <si>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</si>
  <si>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</si>
  <si>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</si>
  <si>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</si>
  <si>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</si>
  <si>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</si>
  <si>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</si>
  <si>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</si>
  <si>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</si>
  <si>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</si>
  <si>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</si>
  <si>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</si>
  <si>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</si>
  <si>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</si>
  <si>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</si>
  <si>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</si>
  <si>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</si>
  <si>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</si>
  <si>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</si>
  <si>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</si>
  <si>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</si>
  <si>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</si>
  <si>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</si>
  <si>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</si>
  <si>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</si>
  <si>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</si>
  <si>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</si>
  <si>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</si>
  <si>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</si>
  <si>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</si>
  <si>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</si>
  <si>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</si>
  <si>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</si>
  <si>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</si>
  <si>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</si>
  <si>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</si>
  <si>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</si>
  <si>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</si>
  <si>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</si>
  <si>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</si>
  <si>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</si>
  <si>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</si>
  <si>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</si>
  <si>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</si>
  <si>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</si>
  <si>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</si>
  <si>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</si>
  <si>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</si>
  <si>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</si>
  <si>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</si>
  <si>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</si>
  <si>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</si>
  <si>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</si>
  <si>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</si>
  <si>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</si>
  <si>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</si>
  <si>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</si>
  <si>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</si>
  <si>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</si>
  <si>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</si>
  <si>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</si>
  <si>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</si>
  <si>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</si>
  <si>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</si>
  <si>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</si>
  <si>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</si>
  <si>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</si>
  <si>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</si>
  <si>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</si>
  <si>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</si>
  <si>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</si>
  <si>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</si>
  <si>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</si>
  <si>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</si>
  <si>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</si>
  <si>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</si>
  <si>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</si>
  <si>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</si>
  <si>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</si>
  <si>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</si>
  <si>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</si>
  <si>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</si>
  <si>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</si>
  <si>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</si>
  <si>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</si>
  <si>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</si>
  <si>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</si>
  <si>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</si>
  <si>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</si>
  <si>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</si>
  <si>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</si>
  <si>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</si>
  <si>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</si>
  <si>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</si>
  <si>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</si>
  <si>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</si>
  <si>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</si>
  <si>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</si>
  <si>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</si>
  <si>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</si>
  <si>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</si>
  <si>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</si>
  <si>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</si>
  <si>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</si>
  <si>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</si>
  <si>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</si>
  <si>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</si>
  <si>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</si>
  <si>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</si>
  <si>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</si>
  <si>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</si>
  <si>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</si>
  <si>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</si>
  <si>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</si>
  <si>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</si>
  <si>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</si>
  <si>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</si>
  <si>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</si>
  <si>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</si>
  <si>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</si>
  <si>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</si>
  <si>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</si>
  <si>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</si>
  <si>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</si>
  <si>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</si>
  <si>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</si>
  <si>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</si>
  <si>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</si>
  <si>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</si>
  <si>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</si>
  <si>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</si>
  <si>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</si>
  <si>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</si>
  <si>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</si>
  <si>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</si>
  <si>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</si>
  <si>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</si>
  <si>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</si>
  <si>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</si>
  <si>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</si>
  <si>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</si>
  <si>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</si>
  <si>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</si>
  <si>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</si>
  <si>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</si>
  <si>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</si>
  <si>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</si>
  <si>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</si>
  <si>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</si>
  <si>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</si>
  <si>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</si>
  <si>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</si>
  <si>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</si>
  <si>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</si>
  <si>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</si>
  <si>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</si>
  <si>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</si>
  <si>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</si>
  <si>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</si>
  <si>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</si>
  <si>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</si>
  <si>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</si>
  <si>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</si>
  <si>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</si>
  <si>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</si>
  <si>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</si>
  <si>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</si>
  <si>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</si>
  <si>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</si>
  <si>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</si>
  <si>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</si>
  <si>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</si>
  <si>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</si>
  <si>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</si>
  <si>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</si>
  <si>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</si>
  <si>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</si>
  <si>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</si>
  <si>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</si>
  <si>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</si>
  <si>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</si>
  <si>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</si>
  <si>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</si>
  <si>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</si>
  <si>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</si>
  <si>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</si>
  <si>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</si>
  <si>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</si>
  <si>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</si>
  <si>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</si>
  <si>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</si>
  <si>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</si>
  <si>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</si>
  <si>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</si>
  <si>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</si>
  <si>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</si>
  <si>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</si>
  <si>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</si>
  <si>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</si>
  <si>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</si>
  <si>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</si>
  <si>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</si>
  <si>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</si>
  <si>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</si>
  <si>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</si>
  <si>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</si>
  <si>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</si>
  <si>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</si>
  <si>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</si>
  <si>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</si>
  <si>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</si>
  <si>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</si>
  <si>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</si>
  <si>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</si>
  <si>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</si>
  <si>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</si>
  <si>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</si>
  <si>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</si>
  <si>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</si>
  <si>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</si>
  <si>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</si>
  <si>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</si>
  <si>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</si>
  <si>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</si>
  <si>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</si>
  <si>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</si>
  <si>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</si>
  <si>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</si>
  <si>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</si>
  <si>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</si>
  <si>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</si>
  <si>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</si>
  <si>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</si>
  <si>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</si>
  <si>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</si>
  <si>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</si>
  <si>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</si>
  <si>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</si>
  <si>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</si>
  <si>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</si>
  <si>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</si>
  <si>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</si>
  <si>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</si>
  <si>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</si>
  <si>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</si>
  <si>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</si>
  <si>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</si>
  <si>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</si>
  <si>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</si>
  <si>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</si>
  <si>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</si>
  <si>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</si>
  <si>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</si>
  <si>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</si>
  <si>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</si>
  <si>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</si>
  <si>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</si>
  <si>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</si>
  <si>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</si>
  <si>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</si>
  <si>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</si>
  <si>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</si>
  <si>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</si>
  <si>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</si>
  <si>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</si>
  <si>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</si>
  <si>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</si>
  <si>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</si>
  <si>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</si>
  <si>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</si>
  <si>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</si>
  <si>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</si>
  <si>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</si>
  <si>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</si>
  <si>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</si>
  <si>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</si>
  <si>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</si>
  <si>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</si>
  <si>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</si>
  <si>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</si>
  <si>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</si>
  <si>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</si>
  <si>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</si>
  <si>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</si>
  <si>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</si>
  <si>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</si>
  <si>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</si>
  <si>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</si>
  <si>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</si>
  <si>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</si>
  <si>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</si>
  <si>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</si>
  <si>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</si>
  <si>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</si>
  <si>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</si>
  <si>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</si>
  <si>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</si>
  <si>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</si>
  <si>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</si>
  <si>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</si>
  <si>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</si>
  <si>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</si>
  <si>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</si>
  <si>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</si>
  <si>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</si>
  <si>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</si>
  <si>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</si>
  <si>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</si>
  <si>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</si>
  <si>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</si>
  <si>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</si>
  <si>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</si>
  <si>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</si>
  <si>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</si>
  <si>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</si>
  <si>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</si>
  <si>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</si>
  <si>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</si>
  <si>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</si>
  <si>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</si>
  <si>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</si>
  <si>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</si>
  <si>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</si>
  <si>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</si>
  <si>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</si>
  <si>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</si>
  <si>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</si>
  <si>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</si>
  <si>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</si>
  <si>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</si>
  <si>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</si>
  <si>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</si>
  <si>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</si>
  <si>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</si>
  <si>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</si>
  <si>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</si>
  <si>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</si>
  <si>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</si>
  <si>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</si>
  <si>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</si>
  <si>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</si>
  <si>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</si>
  <si>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</si>
  <si>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</si>
  <si>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</si>
  <si>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</si>
  <si>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</si>
  <si>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</si>
  <si>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</si>
  <si>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</si>
  <si>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</si>
  <si>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</si>
  <si>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</si>
  <si>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</si>
  <si>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</si>
  <si>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</si>
  <si>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</si>
  <si>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</si>
  <si>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</si>
  <si>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</si>
  <si>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</si>
  <si>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</si>
  <si>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</si>
  <si>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</si>
  <si>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</si>
  <si>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</si>
  <si>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</si>
  <si>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</si>
  <si>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</si>
  <si>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</si>
  <si>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</si>
  <si>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</si>
  <si>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</si>
  <si>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</si>
  <si>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</si>
  <si>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</si>
  <si>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</si>
  <si>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</si>
  <si>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</si>
  <si>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</si>
  <si>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</si>
  <si>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</si>
  <si>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</si>
  <si>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</si>
  <si>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</si>
  <si>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</si>
  <si>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</si>
  <si>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</si>
  <si>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</si>
  <si>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</si>
  <si>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</si>
  <si>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</si>
  <si>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</si>
  <si>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</si>
  <si>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</si>
  <si>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</si>
  <si>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</si>
  <si>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</si>
  <si>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</si>
  <si>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</si>
  <si>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</si>
  <si>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</si>
  <si>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</si>
  <si>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</si>
  <si>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</si>
  <si>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</si>
  <si>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</si>
  <si>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</si>
  <si>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</si>
  <si>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</si>
  <si>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</si>
  <si>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</si>
  <si>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</si>
  <si>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</si>
  <si>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</si>
  <si>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</si>
  <si>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</si>
  <si>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</si>
  <si>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</si>
  <si>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</si>
  <si>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</si>
  <si>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</si>
  <si>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</si>
  <si>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</si>
  <si>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</si>
  <si>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</si>
  <si>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</si>
  <si>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</si>
  <si>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</si>
  <si>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</si>
  <si>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</si>
  <si>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</si>
  <si>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</si>
  <si>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</si>
  <si>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</si>
  <si>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</si>
  <si>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</si>
  <si>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</si>
  <si>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</si>
  <si>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</si>
  <si>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</si>
  <si>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</si>
  <si>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</si>
  <si>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</si>
  <si>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</si>
  <si>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</si>
  <si>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</si>
  <si>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</si>
  <si>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</si>
  <si>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</si>
  <si>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</si>
  <si>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</si>
  <si>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</si>
  <si>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</si>
  <si>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</si>
  <si>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</si>
  <si>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</si>
  <si>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</si>
  <si>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</si>
  <si>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</si>
  <si>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</si>
  <si>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</si>
  <si>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</si>
  <si>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</si>
  <si>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</si>
  <si>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</si>
  <si>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</si>
  <si>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</si>
  <si>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</si>
  <si>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</si>
  <si>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</si>
  <si>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</si>
  <si>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</si>
  <si>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</si>
  <si>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</si>
  <si>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</si>
  <si>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</si>
  <si>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</si>
  <si>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</si>
  <si>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</si>
  <si>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</si>
  <si>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</si>
  <si>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</si>
  <si>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</si>
  <si>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</si>
  <si>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</si>
  <si>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</si>
  <si>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</si>
  <si>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</si>
  <si>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</si>
  <si>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</si>
  <si>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</si>
  <si>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</si>
  <si>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</si>
  <si>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</si>
  <si>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</si>
  <si>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</si>
  <si>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</si>
  <si>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</si>
  <si>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</si>
  <si>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</si>
  <si>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</si>
  <si>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</si>
  <si>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</si>
  <si>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</si>
  <si>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</si>
  <si>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</si>
  <si>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</si>
  <si>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</si>
  <si>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</si>
  <si>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</si>
  <si>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</si>
  <si>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</si>
  <si>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</si>
  <si>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</si>
  <si>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</si>
  <si>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</si>
  <si>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</si>
  <si>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</si>
  <si>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</si>
  <si>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</si>
  <si>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</si>
  <si>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</si>
  <si>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</si>
  <si>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</si>
  <si>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</si>
  <si>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</si>
  <si>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</si>
  <si>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</si>
  <si>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</si>
  <si>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</si>
  <si>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</si>
  <si>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</si>
  <si>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</si>
  <si>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</si>
  <si>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</si>
  <si>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</si>
  <si>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</si>
  <si>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</si>
  <si>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</si>
  <si>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</si>
  <si>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</si>
  <si>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</si>
  <si>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</si>
  <si>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</si>
  <si>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</si>
  <si>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</si>
  <si>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</si>
  <si>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</si>
  <si>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</si>
  <si>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</si>
  <si>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</si>
  <si>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</si>
  <si>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</si>
  <si>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</si>
  <si>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</si>
  <si>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</si>
  <si>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</si>
  <si>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</si>
  <si>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</si>
  <si>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</si>
  <si>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</si>
  <si>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</si>
  <si>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</si>
  <si>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</si>
  <si>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</si>
  <si>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</si>
  <si>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</si>
  <si>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</si>
  <si>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</si>
  <si>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</si>
  <si>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</si>
  <si>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</si>
  <si>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</si>
  <si>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</si>
  <si>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</si>
  <si>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</si>
  <si>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</si>
  <si>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</si>
  <si>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</si>
  <si>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</si>
  <si>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</si>
  <si>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</si>
  <si>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</si>
  <si>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</si>
  <si>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</si>
  <si>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</si>
  <si>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</si>
  <si>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</si>
  <si>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</si>
  <si>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</si>
  <si>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</si>
  <si>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</si>
  <si>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</si>
  <si>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</si>
  <si>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</si>
  <si>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</si>
  <si>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</si>
  <si>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</si>
  <si>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</si>
  <si>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</si>
  <si>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</si>
  <si>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</si>
  <si>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</si>
  <si>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</si>
  <si>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</si>
  <si>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</si>
  <si>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</si>
  <si>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</si>
  <si>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</si>
  <si>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</si>
  <si>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</si>
  <si>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</si>
  <si>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</si>
  <si>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</si>
  <si>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</si>
  <si>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</si>
  <si>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</si>
  <si>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</si>
  <si>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</si>
  <si>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</si>
  <si>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</si>
  <si>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</si>
  <si>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</si>
  <si>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</si>
  <si>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</si>
  <si>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</si>
  <si>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</si>
  <si>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</si>
  <si>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</si>
  <si>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</si>
  <si>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</si>
  <si>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</si>
  <si>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</si>
  <si>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</si>
  <si>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</si>
  <si>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</si>
  <si>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</si>
  <si>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</si>
  <si>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</si>
  <si>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</si>
  <si>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</si>
  <si>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</si>
  <si>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</si>
  <si>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</si>
  <si>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</si>
  <si>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</si>
  <si>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</si>
  <si>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</si>
  <si>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</si>
  <si>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</si>
  <si>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</si>
  <si>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</si>
  <si>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</si>
  <si>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</si>
  <si>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</si>
  <si>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</si>
  <si>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</si>
  <si>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</si>
  <si>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</si>
  <si>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</si>
  <si>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</si>
  <si>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</si>
  <si>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</si>
  <si>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</si>
  <si>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</si>
  <si>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</si>
  <si>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</si>
  <si>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</si>
  <si>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</si>
  <si>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</si>
  <si>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</si>
  <si>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</si>
  <si>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</si>
  <si>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</si>
  <si>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</si>
  <si>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</si>
  <si>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</si>
  <si>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</si>
  <si>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</si>
  <si>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</si>
  <si>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</si>
  <si>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</si>
  <si>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</si>
  <si>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</si>
  <si>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</si>
  <si>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</si>
  <si>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</si>
  <si>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</si>
  <si>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</si>
  <si>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</si>
  <si>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</si>
  <si>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</si>
  <si>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</si>
  <si>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</si>
  <si>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</si>
  <si>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</si>
  <si>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</si>
  <si>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</si>
  <si>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</si>
  <si>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</si>
  <si>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</si>
  <si>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</si>
  <si>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</si>
  <si>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</si>
  <si>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</si>
  <si>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</si>
  <si>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</si>
  <si>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</si>
  <si>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</si>
  <si>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</si>
  <si>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</si>
  <si>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</si>
  <si>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</si>
  <si>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</si>
  <si>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</si>
  <si>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</si>
  <si>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</si>
  <si>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</si>
  <si>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</si>
  <si>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</si>
  <si>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</si>
  <si>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</si>
  <si>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</si>
  <si>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</si>
  <si>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</si>
  <si>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</si>
  <si>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</si>
  <si>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</si>
  <si>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</si>
  <si>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</si>
  <si>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</si>
  <si>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</si>
  <si>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</si>
  <si>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</si>
  <si>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</si>
  <si>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</si>
  <si>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</si>
  <si>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</si>
  <si>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</si>
  <si>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</si>
  <si>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</si>
  <si>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</si>
  <si>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</si>
  <si>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</si>
  <si>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</si>
  <si>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</si>
  <si>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</si>
  <si>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</si>
  <si>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</si>
  <si>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</si>
  <si>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</si>
  <si>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</si>
  <si>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</si>
  <si>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</si>
  <si>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</si>
  <si>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</si>
  <si>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</si>
  <si>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</si>
  <si>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</si>
  <si>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</si>
  <si>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</si>
  <si>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</si>
  <si>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</si>
  <si>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</si>
  <si>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</si>
  <si>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</si>
  <si>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</si>
  <si>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</si>
  <si>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</si>
  <si>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</si>
  <si>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</si>
  <si>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</si>
  <si>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</si>
  <si>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</si>
  <si>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</si>
  <si>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</si>
  <si>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</si>
  <si>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</si>
  <si>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</si>
  <si>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</si>
  <si>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</si>
  <si>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</si>
  <si>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</si>
  <si>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</si>
  <si>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</si>
  <si>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</si>
  <si>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</si>
  <si>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</si>
  <si>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</si>
  <si>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</si>
  <si>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</si>
  <si>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</si>
  <si>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</si>
  <si>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</si>
  <si>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</si>
  <si>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</si>
  <si>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</si>
  <si>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</si>
  <si>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</si>
  <si>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</si>
  <si>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</si>
  <si>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</si>
  <si>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</si>
  <si>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</si>
  <si>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</si>
  <si>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</si>
  <si>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</si>
  <si>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</si>
  <si>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</si>
  <si>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</si>
  <si>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</si>
  <si>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</si>
  <si>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</si>
  <si>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</si>
  <si>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</si>
  <si>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</si>
  <si>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</si>
  <si>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</si>
  <si>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</si>
  <si>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</si>
  <si>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</si>
  <si>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</si>
  <si>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</si>
  <si>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</si>
  <si>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</si>
  <si>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</si>
  <si>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</si>
  <si>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</si>
  <si>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</si>
  <si>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</si>
  <si>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</si>
  <si>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</si>
  <si>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</si>
  <si>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</si>
  <si>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</si>
  <si>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</si>
  <si>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</si>
  <si>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</si>
  <si>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</si>
  <si>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</si>
  <si>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</si>
  <si>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</si>
  <si>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</si>
  <si>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</si>
  <si>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</si>
  <si>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</si>
  <si>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</si>
  <si>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</si>
  <si>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</si>
  <si>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</si>
  <si>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</si>
  <si>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</si>
  <si>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</si>
  <si>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</si>
  <si>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</si>
  <si>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</si>
  <si>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</si>
  <si>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</si>
  <si>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</si>
  <si>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</si>
  <si>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</si>
  <si>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</si>
  <si>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</si>
  <si>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</si>
  <si>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</si>
  <si>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</si>
  <si>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</si>
  <si>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</si>
  <si>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</si>
  <si>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</si>
  <si>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</si>
  <si>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</si>
  <si>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</si>
  <si>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</si>
  <si>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</si>
  <si>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</si>
  <si>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</si>
  <si>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</si>
  <si>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</si>
  <si>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</si>
  <si>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</si>
  <si>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</si>
  <si>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</si>
  <si>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</si>
  <si>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</si>
  <si>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</si>
  <si>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</si>
  <si>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</si>
  <si>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</si>
  <si>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</si>
  <si>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</si>
  <si>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</si>
  <si>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</si>
  <si>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</si>
  <si>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</si>
  <si>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</si>
  <si>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</si>
  <si>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</si>
  <si>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</si>
  <si>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</si>
  <si>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</si>
  <si>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</si>
  <si>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</si>
  <si>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</si>
  <si>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</si>
  <si>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</si>
  <si>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</si>
  <si>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</si>
  <si>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</si>
  <si>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</si>
  <si>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</si>
  <si>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</si>
  <si>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</si>
  <si>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</si>
  <si>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</si>
  <si>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</si>
  <si>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</si>
  <si>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</si>
  <si>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</si>
  <si>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</si>
  <si>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</si>
  <si>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</si>
  <si>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</si>
  <si>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</si>
  <si>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</si>
  <si>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</si>
  <si>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</si>
  <si>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</si>
  <si>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</si>
  <si>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</si>
  <si>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</si>
  <si>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</si>
  <si>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</si>
  <si>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</si>
  <si>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</si>
  <si>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</si>
  <si>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</si>
  <si>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</si>
  <si>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</si>
  <si>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</si>
  <si>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</si>
  <si>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</si>
  <si>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</si>
  <si>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</si>
  <si>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</si>
  <si>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</si>
  <si>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</si>
  <si>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</si>
  <si>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</si>
  <si>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</si>
  <si>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</si>
  <si>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</si>
  <si>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</si>
  <si>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</si>
  <si>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</si>
  <si>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</si>
  <si>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</si>
  <si>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</si>
  <si>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</si>
  <si>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</si>
  <si>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</si>
  <si>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</si>
  <si>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</si>
  <si>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</si>
  <si>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</si>
  <si>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</si>
  <si>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</si>
  <si>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</si>
  <si>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</si>
  <si>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</si>
  <si>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</si>
  <si>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</si>
  <si>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</si>
  <si>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</si>
  <si>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</si>
  <si>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</si>
  <si>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</si>
  <si>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</si>
  <si>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</si>
  <si>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</si>
  <si>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</si>
  <si>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</si>
  <si>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</si>
  <si>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</si>
  <si>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</si>
  <si>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</si>
  <si>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</si>
  <si>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</si>
  <si>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</si>
  <si>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</si>
  <si>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</si>
  <si>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</si>
  <si>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</si>
  <si>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</si>
  <si>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</si>
  <si>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</si>
  <si>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</si>
  <si>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</si>
  <si>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</si>
  <si>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</si>
  <si>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</si>
  <si>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</si>
  <si>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</si>
  <si>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</si>
  <si>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</si>
  <si>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</si>
  <si>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</si>
  <si>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</si>
  <si>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</si>
  <si>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</si>
  <si>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</si>
  <si>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</si>
  <si>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</si>
  <si>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</si>
  <si>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</si>
  <si>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</si>
  <si>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</si>
  <si>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</si>
  <si>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</si>
  <si>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</si>
  <si>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</si>
  <si>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</si>
  <si>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</si>
  <si>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</si>
  <si>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</si>
  <si>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</si>
  <si>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</si>
  <si>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</si>
  <si>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</si>
  <si>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</si>
  <si>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</si>
  <si>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</si>
  <si>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</si>
  <si>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</si>
  <si>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</si>
  <si>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</si>
  <si>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</si>
  <si>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</si>
  <si>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</si>
  <si>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</si>
  <si>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</si>
  <si>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</si>
  <si>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</si>
  <si>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</si>
  <si>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</si>
  <si>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</si>
  <si>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</si>
  <si>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</si>
  <si>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</si>
  <si>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</si>
  <si>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</si>
  <si>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</si>
  <si>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</si>
  <si>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</si>
  <si>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</si>
  <si>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</si>
  <si>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</si>
  <si>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</si>
  <si>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</si>
  <si>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</si>
  <si>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</si>
  <si>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</si>
  <si>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</si>
  <si>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</si>
  <si>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</si>
  <si>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</si>
  <si>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</si>
  <si>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</si>
  <si>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</si>
  <si>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</si>
  <si>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</si>
  <si>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</si>
  <si>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</si>
  <si>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</si>
  <si>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</si>
  <si>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</si>
  <si>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</si>
  <si>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</si>
  <si>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</si>
  <si>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</si>
  <si>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</si>
  <si>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</si>
  <si>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</si>
  <si>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</si>
  <si>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</si>
  <si>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</si>
  <si>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</si>
  <si>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</si>
  <si>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</si>
  <si>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</si>
  <si>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</si>
  <si>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</si>
  <si>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</si>
  <si>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</si>
  <si>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</si>
  <si>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</si>
  <si>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</si>
  <si>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</si>
  <si>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</si>
  <si>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</si>
  <si>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</si>
  <si>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</si>
  <si>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</si>
  <si>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</si>
  <si>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</si>
  <si>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</si>
  <si>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</si>
  <si>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</si>
  <si>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</si>
  <si>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</si>
  <si>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</si>
  <si>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</si>
  <si>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</si>
  <si>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</si>
  <si>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</si>
  <si>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</si>
  <si>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</si>
  <si>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</si>
  <si>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</si>
  <si>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</si>
  <si>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</si>
  <si>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</si>
  <si>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</si>
  <si>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</si>
  <si>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</si>
  <si>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</si>
  <si>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</si>
  <si>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</si>
  <si>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</si>
  <si>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</si>
  <si>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</si>
  <si>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</si>
  <si>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</si>
  <si>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</si>
  <si>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</si>
  <si>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</si>
  <si>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</si>
  <si>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</si>
  <si>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</si>
  <si>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</si>
  <si>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</si>
  <si>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</si>
  <si>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</si>
  <si>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</si>
  <si>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</si>
  <si>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</si>
  <si>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</si>
  <si>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</si>
  <si>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</si>
  <si>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</si>
  <si>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</si>
  <si>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</si>
  <si>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</si>
  <si>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</si>
  <si>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</si>
  <si>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</si>
  <si>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</si>
  <si>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</si>
  <si>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</si>
  <si>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</si>
  <si>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</si>
  <si>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</si>
  <si>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</si>
  <si>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</si>
  <si>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</si>
  <si>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</si>
  <si>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</si>
  <si>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</si>
  <si>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</si>
  <si>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</si>
  <si>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</si>
  <si>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</si>
  <si>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</si>
  <si>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</si>
  <si>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</si>
  <si>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</si>
  <si>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</si>
  <si>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</si>
  <si>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</si>
  <si>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</si>
  <si>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</si>
  <si>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</si>
  <si>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</si>
  <si>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</si>
  <si>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</si>
  <si>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</si>
  <si>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</si>
  <si>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</si>
  <si>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</si>
  <si>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</si>
  <si>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</si>
  <si>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</si>
  <si>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</si>
  <si>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</si>
  <si>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</si>
  <si>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</si>
  <si>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</si>
  <si>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</si>
  <si>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</si>
  <si>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</si>
  <si>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</si>
  <si>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</si>
  <si>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</si>
  <si>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</si>
  <si>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</si>
  <si>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</si>
  <si>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</si>
  <si>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</si>
  <si>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</si>
  <si>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</si>
  <si>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</si>
  <si>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</si>
  <si>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</si>
  <si>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</si>
  <si>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</si>
  <si>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</si>
  <si>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</si>
  <si>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</si>
  <si>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</si>
  <si>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</si>
  <si>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</si>
  <si>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</si>
  <si>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</si>
  <si>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</si>
  <si>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</si>
  <si>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</si>
  <si>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</si>
  <si>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</si>
  <si>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</si>
  <si>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</si>
  <si>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</si>
  <si>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</si>
  <si>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</si>
  <si>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</si>
  <si>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</si>
  <si>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</si>
  <si>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</si>
  <si>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</si>
  <si>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</si>
  <si>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</si>
  <si>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</si>
  <si>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</si>
  <si>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</si>
  <si>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</si>
  <si>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</si>
  <si>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</si>
  <si>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</si>
  <si>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</si>
  <si>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</si>
  <si>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</si>
  <si>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</si>
  <si>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</si>
  <si>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</si>
  <si>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</si>
  <si>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</si>
  <si>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</si>
  <si>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</si>
  <si>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</si>
  <si>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</si>
  <si>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</si>
  <si>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</si>
  <si>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</si>
  <si>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</si>
  <si>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</si>
  <si>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</si>
  <si>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</si>
  <si>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</si>
  <si>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</si>
  <si>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</si>
  <si>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</si>
  <si>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</si>
  <si>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</si>
  <si>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</si>
  <si>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</si>
  <si>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</si>
  <si>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</si>
  <si>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</si>
  <si>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</si>
  <si>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</si>
  <si>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</si>
  <si>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</si>
  <si>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</si>
  <si>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</si>
  <si>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</si>
  <si>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</si>
  <si>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</si>
  <si>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</si>
  <si>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</si>
  <si>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</si>
  <si>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</si>
  <si>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</si>
  <si>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</si>
  <si>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</si>
  <si>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</si>
  <si>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</si>
  <si>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</si>
  <si>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</si>
  <si>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</si>
  <si>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</si>
  <si>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</si>
  <si>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</si>
  <si>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</si>
  <si>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</si>
  <si>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</si>
  <si>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</si>
  <si>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</si>
  <si>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</si>
  <si>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</si>
  <si>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</si>
  <si>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</si>
  <si>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</si>
  <si>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</si>
  <si>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</si>
  <si>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</si>
  <si>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</si>
  <si>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</si>
  <si>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</si>
  <si>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</si>
  <si>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</si>
  <si>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</si>
  <si>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</si>
  <si>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</si>
  <si>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</si>
  <si>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</si>
  <si>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</si>
  <si>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</si>
  <si>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</si>
  <si>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</si>
  <si>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</si>
  <si>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</si>
  <si>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</si>
  <si>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</si>
  <si>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</si>
  <si>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</si>
  <si>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</si>
  <si>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</si>
  <si>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</si>
  <si>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</si>
  <si>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</si>
  <si>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</si>
  <si>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</si>
  <si>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</si>
  <si>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</si>
  <si>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</si>
  <si>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</si>
  <si>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</si>
  <si>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</si>
  <si>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</si>
  <si>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</si>
  <si>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</si>
  <si>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</si>
  <si>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</si>
  <si>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</si>
  <si>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</si>
  <si>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</si>
  <si>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</si>
  <si>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</si>
  <si>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</si>
  <si>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</si>
  <si>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</si>
  <si>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</si>
  <si>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</si>
  <si>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</si>
  <si>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</si>
  <si>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</si>
  <si>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</si>
  <si>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</si>
  <si>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</si>
  <si>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</si>
  <si>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</si>
  <si>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</si>
  <si>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</si>
  <si>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</si>
  <si>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</si>
  <si>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</si>
  <si>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</si>
  <si>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</si>
  <si>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</si>
  <si>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</si>
  <si>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</si>
  <si>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</si>
  <si>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</si>
  <si>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</si>
  <si>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</si>
  <si>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</si>
  <si>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</si>
  <si>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</si>
  <si>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</si>
  <si>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</si>
  <si>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</si>
  <si>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</si>
  <si>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</si>
  <si>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</si>
  <si>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</si>
  <si>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</si>
  <si>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</si>
  <si>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</si>
  <si>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</si>
  <si>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</si>
  <si>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</si>
  <si>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</si>
  <si>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</si>
  <si>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</si>
  <si>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</si>
  <si>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</si>
  <si>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</si>
  <si>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</si>
  <si>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</si>
  <si>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</si>
  <si>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</si>
  <si>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</si>
  <si>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</si>
  <si>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</si>
  <si>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</si>
  <si>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</si>
  <si>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</si>
  <si>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</si>
  <si>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</si>
  <si>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</si>
  <si>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</si>
  <si>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</si>
  <si>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</si>
  <si>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</si>
  <si>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</si>
  <si>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</si>
  <si>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</si>
  <si>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</si>
  <si>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</si>
  <si>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</si>
  <si>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</si>
  <si>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</si>
  <si>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</si>
  <si>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</si>
  <si>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</si>
  <si>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</si>
  <si>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</si>
  <si>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</si>
  <si>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</si>
  <si>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</si>
  <si>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</si>
  <si>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</si>
  <si>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</si>
  <si>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</si>
  <si>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</si>
  <si>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</si>
  <si>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</si>
  <si>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</si>
  <si>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</si>
  <si>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</si>
  <si>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</si>
  <si>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</si>
  <si>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</si>
  <si>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</si>
  <si>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</si>
  <si>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</si>
  <si>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</si>
  <si>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</si>
  <si>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</si>
  <si>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</si>
  <si>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</si>
  <si>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</si>
  <si>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</si>
  <si>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</si>
  <si>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</si>
  <si>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</si>
  <si>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</si>
  <si>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</si>
  <si>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</si>
  <si>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</si>
  <si>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</si>
  <si>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</si>
  <si>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</si>
  <si>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</si>
  <si>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</si>
  <si>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</si>
  <si>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</si>
  <si>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</si>
  <si>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</si>
  <si>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</si>
  <si>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</si>
  <si>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</si>
  <si>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</si>
  <si>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</si>
  <si>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</si>
  <si>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</si>
  <si>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</si>
  <si>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</si>
  <si>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</si>
  <si>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</si>
  <si>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</si>
  <si>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</si>
  <si>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</si>
  <si>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</si>
  <si>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</si>
  <si>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</si>
  <si>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</si>
  <si>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</si>
  <si>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</si>
  <si>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</si>
  <si>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</si>
  <si>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</si>
  <si>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</si>
  <si>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</si>
  <si>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</si>
  <si>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</si>
  <si>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</si>
  <si>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</si>
  <si>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</si>
  <si>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</si>
  <si>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</si>
  <si>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</si>
  <si>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</si>
  <si>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</si>
  <si>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</si>
  <si>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</si>
  <si>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</si>
  <si>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</si>
  <si>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</si>
  <si>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</si>
  <si>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</si>
  <si>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</si>
  <si>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</si>
  <si>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</si>
  <si>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</si>
  <si>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</si>
  <si>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</si>
  <si>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</si>
  <si>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</si>
  <si>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</si>
  <si>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</si>
  <si>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</si>
  <si>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</si>
  <si>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</si>
  <si>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</si>
  <si>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</si>
  <si>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</si>
  <si>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</si>
  <si>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</si>
  <si>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</si>
  <si>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</si>
  <si>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</si>
  <si>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</si>
  <si>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</si>
  <si>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</si>
  <si>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</si>
  <si>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</si>
  <si>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</si>
  <si>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</si>
  <si>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</si>
  <si>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</si>
  <si>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</si>
  <si>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</si>
  <si>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</si>
  <si>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</si>
  <si>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</si>
  <si>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</si>
  <si>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</si>
  <si>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</si>
  <si>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</si>
  <si>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</si>
  <si>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</si>
  <si>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</si>
  <si>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</si>
  <si>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</si>
  <si>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</si>
  <si>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</si>
  <si>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</si>
  <si>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</si>
  <si>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</si>
  <si>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</si>
  <si>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</si>
  <si>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</si>
  <si>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</si>
  <si>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</si>
  <si>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</si>
  <si>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</si>
  <si>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</si>
  <si>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</si>
  <si>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</si>
  <si>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</si>
  <si>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</si>
  <si>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</si>
  <si>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</si>
  <si>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</si>
  <si>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</si>
  <si>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</si>
  <si>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</si>
  <si>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</si>
  <si>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</si>
  <si>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</si>
  <si>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</si>
  <si>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</si>
  <si>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</si>
  <si>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</si>
  <si>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</si>
  <si>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</si>
  <si>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</si>
  <si>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</si>
  <si>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</si>
  <si>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</si>
  <si>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</si>
  <si>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</si>
  <si>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</si>
  <si>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</si>
  <si>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</si>
  <si>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</si>
  <si>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</si>
  <si>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</si>
  <si>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</si>
  <si>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</si>
  <si>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</si>
  <si>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</si>
  <si>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</si>
  <si>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</si>
  <si>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</si>
  <si>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</si>
  <si>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</si>
  <si>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</si>
  <si>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</si>
  <si>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</si>
  <si>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</si>
  <si>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</si>
  <si>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</si>
  <si>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</si>
  <si>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</si>
  <si>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</si>
  <si>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</si>
  <si>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</si>
  <si>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</si>
  <si>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</si>
  <si>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</si>
  <si>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</si>
  <si>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</si>
  <si>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</si>
  <si>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</si>
  <si>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</si>
  <si>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</si>
  <si>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</si>
  <si>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</si>
  <si>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</si>
  <si>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</si>
  <si>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</si>
  <si>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</si>
  <si>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</si>
  <si>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</si>
  <si>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</si>
  <si>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</si>
  <si>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</si>
  <si>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</si>
  <si>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</si>
  <si>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</si>
  <si>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</si>
  <si>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</si>
  <si>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</si>
  <si>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</si>
  <si>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</si>
  <si>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</si>
  <si>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</si>
  <si>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</si>
  <si>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</si>
  <si>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</si>
  <si>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</si>
  <si>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</si>
  <si>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</si>
  <si>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</si>
  <si>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</si>
  <si>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</si>
  <si>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</si>
  <si>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</si>
  <si>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</si>
  <si>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</si>
  <si>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</si>
  <si>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</si>
  <si>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</si>
  <si>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</si>
  <si>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</si>
  <si>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</si>
  <si>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</si>
  <si>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</si>
  <si>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</si>
  <si>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</si>
  <si>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</si>
  <si>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</si>
  <si>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</si>
  <si>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</si>
  <si>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</si>
  <si>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</si>
  <si>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</si>
  <si>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</si>
  <si>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</si>
  <si>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</si>
  <si>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</si>
  <si>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</si>
  <si>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</si>
  <si>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</si>
  <si>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</si>
  <si>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</si>
  <si>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</si>
  <si>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</si>
  <si>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</si>
  <si>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</si>
  <si>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</si>
  <si>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</si>
  <si>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</si>
  <si>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</si>
  <si>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</si>
  <si>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</si>
  <si>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</si>
  <si>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</si>
  <si>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</si>
  <si>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</si>
  <si>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</si>
  <si>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</si>
  <si>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</si>
  <si>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</si>
  <si>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</si>
  <si>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</si>
  <si>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</si>
  <si>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</si>
  <si>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</si>
  <si>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</si>
  <si>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</si>
  <si>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</si>
  <si>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</si>
  <si>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</si>
  <si>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</si>
  <si>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</si>
  <si>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</si>
  <si>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</si>
  <si>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</si>
  <si>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</si>
  <si>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</si>
  <si>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</si>
  <si>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</si>
  <si>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</si>
  <si>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</si>
  <si>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</si>
  <si>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</si>
  <si>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</si>
  <si>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</si>
  <si>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</si>
  <si>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</si>
  <si>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</si>
  <si>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</si>
  <si>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</si>
  <si>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</si>
  <si>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</si>
  <si>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</si>
  <si>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</si>
  <si>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</si>
  <si>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</si>
  <si>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</si>
  <si>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</si>
  <si>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</si>
  <si>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</si>
  <si>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</si>
  <si>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</si>
  <si>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</si>
  <si>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</si>
  <si>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</si>
  <si>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</si>
  <si>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</si>
  <si>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</si>
  <si>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</si>
  <si>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</si>
  <si>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</si>
  <si>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</si>
  <si>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</si>
  <si>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</si>
  <si>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</si>
  <si>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</si>
  <si>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</si>
  <si>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</si>
  <si>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</si>
  <si>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</si>
  <si>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</si>
  <si>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</si>
  <si>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</si>
  <si>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</si>
  <si>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</si>
  <si>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</si>
  <si>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</si>
  <si>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</si>
  <si>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</si>
  <si>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</si>
  <si>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</si>
  <si>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</si>
  <si>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</si>
  <si>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</si>
  <si>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</si>
  <si>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</si>
  <si>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</si>
  <si>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</si>
  <si>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</si>
  <si>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</si>
  <si>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</si>
  <si>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</si>
  <si>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</si>
  <si>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</si>
  <si>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</si>
  <si>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</si>
  <si>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</si>
  <si>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</si>
  <si>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</si>
  <si>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</si>
  <si>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</si>
  <si>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</si>
  <si>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</si>
  <si>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</si>
  <si>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</si>
  <si>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</si>
  <si>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</si>
  <si>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</si>
  <si>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</si>
  <si>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</si>
  <si>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</si>
  <si>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</si>
  <si>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</si>
  <si>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</si>
  <si>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</si>
  <si>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</si>
  <si>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</si>
  <si>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</si>
  <si>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</si>
  <si>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</si>
  <si>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</si>
  <si>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</si>
  <si>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</si>
  <si>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</si>
  <si>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</si>
  <si>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</si>
  <si>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</si>
  <si>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</si>
  <si>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</si>
  <si>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</si>
  <si>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</si>
  <si>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</si>
  <si>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</si>
  <si>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</si>
  <si>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</si>
  <si>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</si>
  <si>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</si>
  <si>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</si>
  <si>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</si>
  <si>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</si>
  <si>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</si>
  <si>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</si>
  <si>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</si>
  <si>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</si>
  <si>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</si>
  <si>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</si>
  <si>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</si>
  <si>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</si>
  <si>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</si>
  <si>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</si>
  <si>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</si>
  <si>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</si>
  <si>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</si>
  <si>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</si>
  <si>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</si>
  <si>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</si>
  <si>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</si>
  <si>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</si>
  <si>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</si>
  <si>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</si>
  <si>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</si>
  <si>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</si>
  <si>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</si>
  <si>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</si>
  <si>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</si>
  <si>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</si>
  <si>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</si>
  <si>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</si>
  <si>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</si>
  <si>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</si>
  <si>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</si>
  <si>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</si>
  <si>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</si>
  <si>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</si>
  <si>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</si>
  <si>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</si>
  <si>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</si>
  <si>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</si>
  <si>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</si>
  <si>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</si>
  <si>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</si>
  <si>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</si>
  <si>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</si>
  <si>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</si>
  <si>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</si>
  <si>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</si>
  <si>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</si>
  <si>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</si>
  <si>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</si>
  <si>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</si>
  <si>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</si>
  <si>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</si>
  <si>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</si>
  <si>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</si>
  <si>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</si>
  <si>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</si>
  <si>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</si>
  <si>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</si>
  <si>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</si>
  <si>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</si>
  <si>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</si>
  <si>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</si>
  <si>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</si>
  <si>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</si>
  <si>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</si>
  <si>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</si>
  <si>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</si>
  <si>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</si>
  <si>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</si>
  <si>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</si>
  <si>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</si>
  <si>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</si>
  <si>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</si>
  <si>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</si>
  <si>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</si>
  <si>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</si>
  <si>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</si>
  <si>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</si>
  <si>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</si>
  <si>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</si>
  <si>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</si>
  <si>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</si>
  <si>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</si>
  <si>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</si>
  <si>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</si>
  <si>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</si>
  <si>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</si>
  <si>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</si>
  <si>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</si>
  <si>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</si>
  <si>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</si>
  <si>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</si>
  <si>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</si>
  <si>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</si>
  <si>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</si>
  <si>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</si>
  <si>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</si>
  <si>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</si>
  <si>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</si>
  <si>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</si>
  <si>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</si>
  <si>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</si>
  <si>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</si>
  <si>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</si>
  <si>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</si>
  <si>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</si>
  <si>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</si>
  <si>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</si>
  <si>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</si>
  <si>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</si>
  <si>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</si>
  <si>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</si>
  <si>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</si>
  <si>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</si>
  <si>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</si>
  <si>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</si>
  <si>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</si>
  <si>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</si>
  <si>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</si>
  <si>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</si>
  <si>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</si>
  <si>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</si>
  <si>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</si>
  <si>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</si>
  <si>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</si>
  <si>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</si>
  <si>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</si>
  <si>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</si>
  <si>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</si>
  <si>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</si>
  <si>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</si>
  <si>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</si>
  <si>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</si>
  <si>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</si>
  <si>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</si>
  <si>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</si>
  <si>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</si>
  <si>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</si>
  <si>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</si>
  <si>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</si>
  <si>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</si>
  <si>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</si>
  <si>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</si>
  <si>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</si>
  <si>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</si>
  <si>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</si>
  <si>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</si>
  <si>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</si>
  <si>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</si>
  <si>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</si>
  <si>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</si>
  <si>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</si>
  <si>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</si>
  <si>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</si>
  <si>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</si>
  <si>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</si>
  <si>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</si>
  <si>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</si>
  <si>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</si>
  <si>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</si>
  <si>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</si>
  <si>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</si>
  <si>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</si>
  <si>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</si>
  <si>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</si>
  <si>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</si>
  <si>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</si>
  <si>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</si>
  <si>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</si>
  <si>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</si>
  <si>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</si>
  <si>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</si>
  <si>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</si>
  <si>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</si>
  <si>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</si>
  <si>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</si>
  <si>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</si>
  <si>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</si>
  <si>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</si>
  <si>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</si>
  <si>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</si>
  <si>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</si>
  <si>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</si>
  <si>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</si>
  <si>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</si>
  <si>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</si>
  <si>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</si>
  <si>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</si>
  <si>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</si>
  <si>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</si>
  <si>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</si>
  <si>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</si>
  <si>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</si>
  <si>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</si>
  <si>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</si>
  <si>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</si>
  <si>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</si>
  <si>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</si>
  <si>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</si>
  <si>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</si>
  <si>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</si>
  <si>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</si>
  <si>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</si>
  <si>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</si>
  <si>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</si>
  <si>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</si>
  <si>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</si>
  <si>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</si>
  <si>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</si>
  <si>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</si>
  <si>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</si>
  <si>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</si>
  <si>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</si>
  <si>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</si>
  <si>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</si>
  <si>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</si>
  <si>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</si>
  <si>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</si>
  <si>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</si>
  <si>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</si>
  <si>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</si>
  <si>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</si>
  <si>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</si>
  <si>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</si>
  <si>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</si>
  <si>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</si>
  <si>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</si>
  <si>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</si>
  <si>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</si>
  <si>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</si>
  <si>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</si>
  <si>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</si>
  <si>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</si>
  <si>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</si>
  <si>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</si>
  <si>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</si>
  <si>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</si>
  <si>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</si>
  <si>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</si>
  <si>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</si>
  <si>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</si>
  <si>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</si>
  <si>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</si>
  <si>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</si>
  <si>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</si>
  <si>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</si>
  <si>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</si>
  <si>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</si>
  <si>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</si>
  <si>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</si>
  <si>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</si>
  <si>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</si>
  <si>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</si>
  <si>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</si>
  <si>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</si>
  <si>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</si>
  <si>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</si>
  <si>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</si>
  <si>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</si>
  <si>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</si>
  <si>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</si>
  <si>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</si>
  <si>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</si>
  <si>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</si>
  <si>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</si>
  <si>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</si>
  <si>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</si>
  <si>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</si>
  <si>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</si>
  <si>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</si>
  <si>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</si>
  <si>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</si>
  <si>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</si>
  <si>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</si>
  <si>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</si>
  <si>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</si>
  <si>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</si>
  <si>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</si>
  <si>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</si>
  <si>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</si>
  <si>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</si>
  <si>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</si>
  <si>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</si>
  <si>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</si>
  <si>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</si>
  <si>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</si>
  <si>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</si>
  <si>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</si>
  <si>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</si>
  <si>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</si>
  <si>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</si>
  <si>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</si>
  <si>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</si>
  <si>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</si>
  <si>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</si>
  <si>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</si>
  <si>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</si>
  <si>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</si>
  <si>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</si>
  <si>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</si>
  <si>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</si>
  <si>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</si>
  <si>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</si>
  <si>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</si>
  <si>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</si>
  <si>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</si>
  <si>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</si>
  <si>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</si>
  <si>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</si>
  <si>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</si>
  <si>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</si>
  <si>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</si>
  <si>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</si>
  <si>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</si>
  <si>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</si>
  <si>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</si>
  <si>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</si>
  <si>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</si>
  <si>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</si>
  <si>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</si>
  <si>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</si>
  <si>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</si>
  <si>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</si>
  <si>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</si>
  <si>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</si>
  <si>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</si>
  <si>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</si>
  <si>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</si>
  <si>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</si>
  <si>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</si>
  <si>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</si>
  <si>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</si>
  <si>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</si>
  <si>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</si>
  <si>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</si>
  <si>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</si>
  <si>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</si>
  <si>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</si>
  <si>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</si>
  <si>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</si>
  <si>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</si>
  <si>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</si>
  <si>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</si>
  <si>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</si>
  <si>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</si>
  <si>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</si>
  <si>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</si>
  <si>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</si>
  <si>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</si>
  <si>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</si>
  <si>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</si>
  <si>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</si>
  <si>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</si>
  <si>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</si>
  <si>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</si>
  <si>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</si>
  <si>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</si>
  <si>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</si>
  <si>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</si>
  <si>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</si>
  <si>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</si>
  <si>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</si>
  <si>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</si>
  <si>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</si>
  <si>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</si>
  <si>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</si>
  <si>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</si>
  <si>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</si>
  <si>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</si>
  <si>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</si>
  <si>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</si>
  <si>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</si>
  <si>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</si>
  <si>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</si>
  <si>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</si>
  <si>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</si>
  <si>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</si>
  <si>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</si>
  <si>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</si>
  <si>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</si>
  <si>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</si>
  <si>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</si>
  <si>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</si>
  <si>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</si>
  <si>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</si>
  <si>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</si>
  <si>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</si>
  <si>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</si>
  <si>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</si>
  <si>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</si>
  <si>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</si>
  <si>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</si>
  <si>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</si>
  <si>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</si>
  <si>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</si>
  <si>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</si>
  <si>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</si>
  <si>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</si>
  <si>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</si>
  <si>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</si>
  <si>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</si>
  <si>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</si>
  <si>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</si>
  <si>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</si>
  <si>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</si>
  <si>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</si>
  <si>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</si>
  <si>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</si>
  <si>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</si>
  <si>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</si>
  <si>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</si>
  <si>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</si>
  <si>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</si>
  <si>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</si>
  <si>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</si>
  <si>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</si>
  <si>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</si>
  <si>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</si>
  <si>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</si>
  <si>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</si>
  <si>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</si>
  <si>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</si>
  <si>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</si>
  <si>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</si>
  <si>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</si>
  <si>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</si>
  <si>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</si>
  <si>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</si>
  <si>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</si>
  <si>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</si>
  <si>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</si>
  <si>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</si>
  <si>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</si>
  <si>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</si>
  <si>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</si>
  <si>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</si>
  <si>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</si>
  <si>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</si>
  <si>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</si>
  <si>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</si>
  <si>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</si>
  <si>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</si>
  <si>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</si>
  <si>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</si>
  <si>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</si>
  <si>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</si>
  <si>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</si>
  <si>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</si>
  <si>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</si>
  <si>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</si>
  <si>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</si>
  <si>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</si>
  <si>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</si>
  <si>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</si>
  <si>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</si>
  <si>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</si>
  <si>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</si>
  <si>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</si>
  <si>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</si>
  <si>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</si>
  <si>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</si>
  <si>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</si>
  <si>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</si>
  <si>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</si>
  <si>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</si>
  <si>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</si>
  <si>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</si>
  <si>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</si>
  <si>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</si>
  <si>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</si>
  <si>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</si>
  <si>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</si>
  <si>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</si>
  <si>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</si>
  <si>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</si>
  <si>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</si>
  <si>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</si>
  <si>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</si>
  <si>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</si>
  <si>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</si>
  <si>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</si>
  <si>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</si>
  <si>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</si>
  <si>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</si>
  <si>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</si>
  <si>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</si>
  <si>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</si>
  <si>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</si>
  <si>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</si>
  <si>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</si>
  <si>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</si>
  <si>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</si>
  <si>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</si>
  <si>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</si>
  <si>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</si>
  <si>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</si>
  <si>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</si>
  <si>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</si>
  <si>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</si>
  <si>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</si>
  <si>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</si>
  <si>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</si>
  <si>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</si>
  <si>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</si>
  <si>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</si>
  <si>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</si>
  <si>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</si>
  <si>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</si>
  <si>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</si>
  <si>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</si>
  <si>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</si>
  <si>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</si>
  <si>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</si>
  <si>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</si>
  <si>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</si>
  <si>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</si>
  <si>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</si>
  <si>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</si>
  <si>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</si>
  <si>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</si>
  <si>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</si>
  <si>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</si>
  <si>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</si>
  <si>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</si>
  <si>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</si>
  <si>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</si>
  <si>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</si>
  <si>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</si>
  <si>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</si>
  <si>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</si>
  <si>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</si>
  <si>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</si>
  <si>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</si>
  <si>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</si>
  <si>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</si>
  <si>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</si>
  <si>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</si>
  <si>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</si>
  <si>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</si>
  <si>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</si>
  <si>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</si>
  <si>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</si>
  <si>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</si>
  <si>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</si>
  <si>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</si>
  <si>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</si>
  <si>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</si>
  <si>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</si>
  <si>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</si>
  <si>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</si>
  <si>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</si>
  <si>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</si>
  <si>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</si>
  <si>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</si>
  <si>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</si>
  <si>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</si>
  <si>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</si>
  <si>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</si>
  <si>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</si>
  <si>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</si>
  <si>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</si>
  <si>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</si>
  <si>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</si>
  <si>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</si>
  <si>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</si>
  <si>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</si>
  <si>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</si>
  <si>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</si>
  <si>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</si>
  <si>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</si>
  <si>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</si>
  <si>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</si>
  <si>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</si>
  <si>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</si>
  <si>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</si>
  <si>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</si>
  <si>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</si>
  <si>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</si>
  <si>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</si>
  <si>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</si>
  <si>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</si>
  <si>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</si>
  <si>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</si>
  <si>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</si>
  <si>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</si>
  <si>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</si>
  <si>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</si>
  <si>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</si>
  <si>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</si>
  <si>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</si>
  <si>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</si>
  <si>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</si>
  <si>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</si>
  <si>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</si>
  <si>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</si>
  <si>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</si>
  <si>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</si>
  <si>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</si>
  <si>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</si>
  <si>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</si>
  <si>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</si>
  <si>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</si>
  <si>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</si>
  <si>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</si>
  <si>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</si>
  <si>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</si>
  <si>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</si>
  <si>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</si>
  <si>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</si>
  <si>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</si>
  <si>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</si>
  <si>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</si>
  <si>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</si>
  <si>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</si>
  <si>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</si>
  <si>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</si>
  <si>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</si>
  <si>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</si>
  <si>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</si>
  <si>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</si>
  <si>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</si>
  <si>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</si>
  <si>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</si>
  <si>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</si>
  <si>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</si>
  <si>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</si>
  <si>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</si>
  <si>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</si>
  <si>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</si>
  <si>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</si>
  <si>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</si>
  <si>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</si>
  <si>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</si>
  <si>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</si>
  <si>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</si>
  <si>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</si>
  <si>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</si>
  <si>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</si>
  <si>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</si>
  <si>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</si>
  <si>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</si>
  <si>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</si>
  <si>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</si>
  <si>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</si>
  <si>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</si>
  <si>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</si>
  <si>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</si>
  <si>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</si>
  <si>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</si>
  <si>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</si>
  <si>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</si>
  <si>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</si>
  <si>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</si>
  <si>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</si>
  <si>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</si>
  <si>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</si>
  <si>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</si>
  <si>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</si>
  <si>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</si>
  <si>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</si>
  <si>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</si>
  <si>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</si>
  <si>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</si>
  <si>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</si>
  <si>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</si>
  <si>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</si>
  <si>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</si>
  <si>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</si>
  <si>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</si>
  <si>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</si>
  <si>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</si>
  <si>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</si>
  <si>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</si>
  <si>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</si>
  <si>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</si>
  <si>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</si>
  <si>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</si>
  <si>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</si>
  <si>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</si>
  <si>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</si>
  <si>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</si>
  <si>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</si>
  <si>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</si>
  <si>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</si>
  <si>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</si>
  <si>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</si>
  <si>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</si>
  <si>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</si>
  <si>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</si>
  <si>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</si>
  <si>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</si>
  <si>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</si>
  <si>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</si>
  <si>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</si>
  <si>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</si>
  <si>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</si>
  <si>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</si>
  <si>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</si>
  <si>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</si>
  <si>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</si>
  <si>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</si>
  <si>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</si>
  <si>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</si>
  <si>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</si>
  <si>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</si>
  <si>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</si>
  <si>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</si>
  <si>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</si>
  <si>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</si>
  <si>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</si>
  <si>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</si>
  <si>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</si>
  <si>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</si>
  <si>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</si>
  <si>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</si>
  <si>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</si>
  <si>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</si>
  <si>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</si>
  <si>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</si>
  <si>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</si>
  <si>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</si>
  <si>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</si>
  <si>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</si>
  <si>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</si>
  <si>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</si>
  <si>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</si>
  <si>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</si>
  <si>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</si>
  <si>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</si>
  <si>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</si>
  <si>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</si>
  <si>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</si>
  <si>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</si>
  <si>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</si>
  <si>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</si>
  <si>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</si>
  <si>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</si>
  <si>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</si>
  <si>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</si>
  <si>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</si>
  <si>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</si>
  <si>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</si>
  <si>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</si>
  <si>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</si>
  <si>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</si>
  <si>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</si>
  <si>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</si>
  <si>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</si>
  <si>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</si>
  <si>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</si>
  <si>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</si>
  <si>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</si>
  <si>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</si>
  <si>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</si>
  <si>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</si>
  <si>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</si>
  <si>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</si>
  <si>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</si>
  <si>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</si>
  <si>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</si>
  <si>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</si>
  <si>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</si>
  <si>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</si>
  <si>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</si>
  <si>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</si>
  <si>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</si>
  <si>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</si>
  <si>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</si>
  <si>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</si>
  <si>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</si>
  <si>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</si>
  <si>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</si>
  <si>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</si>
  <si>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</si>
  <si>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</si>
  <si>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</si>
  <si>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</si>
  <si>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</si>
  <si>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</si>
  <si>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</si>
  <si>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</si>
  <si>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</si>
  <si>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</si>
  <si>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</si>
  <si>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</si>
  <si>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</si>
  <si>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</si>
  <si>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</si>
  <si>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</si>
  <si>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</si>
  <si>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</si>
  <si>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</si>
  <si>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</si>
  <si>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</si>
  <si>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</si>
  <si>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</si>
  <si>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</si>
  <si>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</si>
  <si>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</si>
  <si>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</si>
  <si>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</si>
  <si>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</si>
  <si>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</si>
  <si>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</si>
  <si>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</si>
  <si>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</si>
  <si>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</si>
  <si>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</si>
  <si>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</si>
  <si>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</si>
  <si>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</si>
  <si>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</si>
  <si>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</si>
  <si>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</si>
  <si>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</si>
  <si>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</si>
  <si>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</si>
  <si>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</si>
  <si>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</si>
  <si>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</si>
  <si>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</si>
  <si>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</si>
  <si>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</si>
  <si>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</si>
  <si>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</si>
  <si>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</si>
  <si>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</si>
  <si>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</si>
  <si>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</si>
  <si>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</si>
  <si>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</si>
  <si>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</si>
  <si>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</si>
  <si>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</si>
  <si>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</si>
  <si>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</si>
  <si>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</si>
  <si>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</si>
  <si>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</si>
  <si>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</si>
  <si>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</si>
  <si>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</si>
  <si>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</si>
  <si>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</si>
  <si>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</si>
  <si>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</si>
  <si>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</si>
  <si>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</si>
  <si>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</si>
  <si>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</si>
  <si>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</si>
  <si>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</si>
  <si>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</si>
  <si>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</si>
  <si>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</si>
  <si>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</si>
  <si>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</si>
  <si>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</si>
  <si>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</si>
  <si>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</si>
  <si>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</si>
  <si>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</si>
  <si>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</si>
  <si>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</si>
  <si>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</si>
  <si>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</si>
  <si>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</si>
  <si>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</si>
  <si>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</si>
  <si>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</si>
  <si>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</si>
  <si>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</si>
  <si>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</si>
  <si>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</si>
  <si>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</si>
  <si>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</si>
  <si>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</si>
  <si>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</si>
  <si>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</si>
  <si>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</si>
  <si>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</si>
  <si>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</si>
  <si>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</si>
  <si>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</si>
  <si>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</si>
  <si>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</si>
  <si>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</si>
  <si>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</si>
  <si>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</si>
  <si>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</si>
  <si>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</si>
  <si>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</si>
  <si>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</si>
  <si>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</si>
  <si>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</si>
  <si>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</si>
  <si>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</si>
  <si>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</si>
  <si>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</si>
  <si>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</si>
  <si>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</si>
  <si>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</si>
  <si>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</si>
  <si>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</si>
  <si>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</si>
  <si>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</si>
  <si>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</si>
  <si>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</si>
  <si>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</si>
  <si>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</si>
  <si>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</si>
  <si>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</si>
  <si>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</si>
  <si>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</si>
  <si>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</si>
  <si>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</si>
  <si>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</si>
  <si>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</si>
  <si>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</si>
  <si>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</si>
  <si>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</si>
  <si>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</si>
  <si>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</si>
  <si>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</si>
  <si>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</si>
  <si>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</si>
  <si>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</si>
  <si>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</si>
  <si>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</si>
  <si>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</si>
  <si>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</si>
  <si>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</si>
  <si>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</si>
  <si>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</si>
  <si>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</si>
  <si>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</si>
  <si>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</si>
  <si>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</si>
  <si>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</si>
  <si>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</si>
  <si>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</si>
  <si>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</si>
  <si>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</si>
  <si>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</si>
  <si>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</si>
  <si>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</si>
  <si>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</si>
  <si>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</si>
  <si>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</si>
  <si>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</si>
  <si>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</si>
  <si>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</si>
  <si>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</si>
  <si>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</si>
  <si>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</si>
  <si>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</si>
  <si>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</si>
  <si>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</si>
  <si>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</si>
  <si>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</si>
  <si>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</si>
  <si>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</si>
  <si>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</si>
  <si>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</si>
  <si>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</si>
  <si>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</si>
  <si>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</si>
  <si>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</si>
  <si>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</si>
  <si>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</si>
  <si>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</si>
  <si>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</si>
  <si>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</si>
  <si>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</si>
  <si>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</si>
  <si>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</si>
  <si>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</si>
  <si>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</si>
  <si>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</si>
  <si>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</si>
  <si>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</si>
  <si>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</si>
  <si>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</si>
  <si>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</si>
  <si>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</si>
  <si>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</si>
  <si>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</si>
  <si>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</si>
  <si>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</si>
  <si>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</si>
  <si>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</si>
  <si>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</si>
  <si>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</si>
  <si>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</si>
  <si>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</si>
  <si>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</si>
  <si>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</si>
  <si>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</si>
  <si>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</si>
  <si>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</si>
  <si>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</si>
  <si>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</si>
  <si>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</si>
  <si>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</si>
  <si>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</si>
  <si>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</si>
  <si>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</si>
  <si>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</si>
  <si>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</si>
  <si>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</si>
  <si>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</si>
  <si>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</si>
  <si>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</si>
  <si>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</si>
  <si>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</si>
  <si>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</si>
  <si>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</si>
  <si>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</si>
  <si>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</si>
  <si>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</si>
  <si>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</si>
  <si>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</si>
  <si>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</si>
  <si>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</si>
  <si>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</si>
  <si>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</si>
  <si>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</si>
  <si>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</si>
  <si>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</si>
  <si>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</si>
  <si>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</si>
  <si>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</si>
  <si>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</si>
  <si>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</si>
  <si>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</si>
  <si>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</si>
  <si>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</si>
  <si>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</si>
  <si>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</si>
  <si>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</si>
  <si>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</si>
  <si>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</si>
  <si>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</si>
  <si>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</si>
  <si>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</si>
  <si>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</si>
  <si>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</si>
  <si>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</si>
  <si>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</si>
  <si>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</si>
  <si>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</si>
  <si>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</si>
  <si>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</si>
  <si>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</si>
  <si>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</si>
  <si>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</si>
  <si>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</si>
  <si>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</si>
  <si>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</si>
  <si>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</si>
  <si>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</si>
  <si>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</si>
  <si>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</si>
  <si>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</si>
  <si>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</si>
  <si>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</si>
  <si>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</si>
  <si>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</si>
  <si>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</si>
  <si>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</si>
  <si>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</si>
  <si>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</si>
  <si>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</si>
  <si>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</si>
  <si>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</si>
  <si>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</si>
  <si>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</si>
  <si>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</si>
  <si>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</si>
  <si>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</si>
  <si>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</si>
  <si>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</si>
  <si>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</si>
  <si>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</si>
  <si>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</si>
  <si>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</si>
  <si>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</si>
  <si>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</si>
  <si>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</si>
  <si>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</si>
  <si>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</si>
  <si>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</si>
  <si>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</si>
  <si>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</si>
  <si>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</si>
  <si>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</si>
  <si>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</si>
  <si>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</si>
  <si>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</si>
  <si>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</si>
  <si>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</si>
  <si>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</si>
  <si>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</si>
  <si>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</si>
  <si>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</si>
  <si>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</si>
  <si>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</si>
  <si>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</si>
  <si>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</si>
  <si>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</si>
  <si>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</si>
  <si>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</si>
  <si>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</si>
  <si>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</si>
  <si>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</si>
  <si>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</si>
  <si>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</si>
  <si>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</si>
  <si>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</si>
  <si>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</si>
  <si>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</si>
  <si>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</si>
  <si>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</si>
  <si>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</si>
  <si>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</si>
  <si>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</si>
  <si>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</si>
  <si>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</si>
  <si>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</si>
  <si>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</si>
  <si>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</si>
  <si>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</si>
  <si>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</si>
  <si>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</si>
  <si>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</si>
  <si>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</si>
  <si>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</si>
  <si>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</si>
  <si>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</si>
  <si>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</si>
  <si>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</si>
  <si>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</si>
  <si>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</si>
  <si>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</si>
  <si>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</si>
  <si>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</si>
  <si>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</si>
  <si>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</si>
  <si>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</si>
  <si>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</si>
  <si>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</si>
  <si>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</si>
  <si>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</si>
  <si>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</si>
  <si>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</si>
  <si>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</si>
  <si>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</si>
  <si>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</si>
  <si>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</si>
  <si>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</si>
  <si>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</si>
  <si>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</si>
  <si>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</si>
  <si>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</si>
  <si>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</si>
  <si>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</si>
  <si>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</si>
  <si>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</si>
  <si>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</si>
  <si>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</si>
  <si>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</si>
  <si>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</si>
  <si>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</si>
  <si>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</si>
  <si>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</si>
  <si>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</si>
  <si>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</si>
  <si>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</si>
  <si>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</si>
  <si>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</si>
  <si>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</si>
  <si>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</si>
  <si>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</si>
  <si>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</si>
  <si>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</si>
  <si>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</si>
  <si>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</si>
  <si>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</si>
  <si>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</si>
  <si>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</si>
  <si>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</si>
  <si>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</si>
  <si>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</si>
  <si>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</si>
  <si>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</si>
  <si>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</si>
  <si>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</si>
  <si>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</si>
  <si>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</si>
  <si>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</si>
  <si>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</si>
  <si>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</si>
  <si>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</si>
  <si>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</si>
  <si>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</si>
  <si>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</si>
  <si>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</si>
  <si>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</si>
  <si>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</si>
  <si>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</si>
  <si>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</si>
  <si>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</si>
  <si>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</si>
  <si>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</si>
  <si>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</si>
  <si>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</si>
  <si>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</si>
  <si>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</si>
  <si>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</si>
  <si>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</si>
  <si>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</si>
  <si>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</si>
  <si>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</si>
  <si>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</si>
  <si>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</si>
  <si>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</si>
  <si>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</si>
  <si>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</si>
  <si>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</si>
  <si>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</si>
  <si>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</si>
  <si>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</si>
  <si>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</si>
  <si>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</si>
  <si>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</si>
  <si>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</si>
  <si>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</si>
  <si>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</si>
  <si>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</si>
  <si>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</si>
  <si>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</si>
  <si>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</si>
  <si>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</si>
  <si>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</si>
  <si>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</si>
  <si>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</si>
  <si>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</si>
  <si>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</si>
  <si>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</si>
  <si>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</si>
  <si>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</si>
  <si>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</si>
  <si>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</si>
  <si>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</si>
  <si>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</si>
  <si>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</si>
  <si>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</si>
  <si>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</si>
  <si>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</si>
  <si>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</si>
  <si>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</si>
  <si>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</si>
  <si>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</si>
  <si>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</si>
  <si>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</si>
  <si>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</si>
  <si>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</si>
  <si>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</si>
  <si>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</si>
  <si>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</si>
  <si>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</si>
  <si>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</si>
  <si>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</si>
  <si>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</si>
  <si>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</si>
  <si>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</si>
  <si>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</si>
  <si>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</si>
  <si>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</si>
  <si>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</si>
  <si>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</si>
  <si>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</si>
  <si>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</si>
  <si>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</si>
  <si>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</si>
  <si>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</si>
  <si>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</si>
  <si>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</si>
  <si>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</si>
  <si>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</si>
  <si>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</si>
  <si>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</si>
  <si>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</si>
  <si>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</si>
  <si>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</si>
  <si>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</si>
  <si>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</si>
  <si>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</si>
  <si>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</si>
  <si>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</si>
  <si>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</si>
  <si>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</si>
  <si>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</si>
  <si>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</si>
  <si>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</si>
  <si>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</si>
  <si>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</si>
  <si>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</si>
  <si>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</si>
  <si>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</si>
  <si>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</si>
  <si>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</si>
  <si>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</si>
  <si>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</si>
  <si>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</si>
  <si>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</si>
  <si>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</si>
  <si>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</si>
  <si>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</si>
  <si>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</si>
  <si>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</si>
  <si>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</si>
  <si>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</si>
  <si>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</si>
  <si>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</si>
  <si>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</si>
  <si>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</si>
  <si>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</si>
  <si>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</si>
  <si>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</si>
  <si>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</si>
  <si>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</si>
  <si>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</si>
  <si>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</si>
  <si>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</si>
  <si>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</si>
  <si>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</si>
  <si>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</si>
  <si>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</si>
  <si>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</si>
  <si>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</si>
  <si>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</si>
  <si>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</si>
  <si>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</si>
  <si>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</si>
  <si>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</si>
  <si>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</si>
  <si>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</si>
  <si>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</si>
  <si>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</si>
  <si>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</si>
  <si>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</si>
  <si>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</si>
  <si>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</si>
  <si>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</si>
  <si>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</si>
  <si>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</si>
  <si>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</si>
  <si>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</si>
  <si>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</si>
  <si>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</si>
  <si>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</si>
  <si>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</si>
  <si>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</si>
  <si>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</si>
  <si>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</si>
  <si>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</si>
  <si>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</si>
  <si>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</si>
  <si>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</si>
  <si>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</si>
  <si>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</si>
  <si>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</si>
  <si>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</si>
  <si>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</si>
  <si>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</si>
  <si>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</si>
  <si>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</si>
  <si>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</si>
  <si>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</si>
  <si>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</si>
  <si>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</si>
  <si>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</si>
  <si>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</si>
  <si>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</si>
  <si>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</si>
  <si>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</si>
  <si>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</si>
  <si>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</si>
  <si>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</si>
  <si>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</si>
  <si>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</si>
  <si>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</si>
  <si>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</si>
  <si>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</si>
  <si>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</si>
  <si>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</si>
  <si>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</si>
  <si>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</si>
  <si>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</si>
  <si>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</si>
  <si>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</si>
  <si>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</si>
  <si>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</si>
  <si>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</si>
  <si>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</si>
  <si>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</si>
  <si>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</si>
  <si>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</si>
  <si>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</si>
  <si>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</si>
  <si>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</si>
  <si>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</si>
  <si>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</si>
  <si>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</si>
  <si>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</si>
  <si>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</si>
  <si>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</si>
  <si>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</si>
  <si>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</si>
  <si>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</si>
  <si>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</si>
  <si>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</si>
  <si>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</si>
  <si>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</si>
  <si>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</si>
  <si>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</si>
  <si>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</si>
  <si>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</si>
  <si>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</si>
  <si>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</si>
  <si>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</si>
  <si>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</si>
  <si>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</si>
  <si>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</si>
  <si>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</si>
  <si>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</si>
  <si>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</si>
  <si>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</si>
  <si>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</si>
  <si>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</si>
  <si>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</si>
  <si>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</si>
  <si>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</si>
  <si>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</si>
  <si>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</si>
  <si>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</si>
  <si>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</si>
  <si>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</si>
  <si>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</si>
  <si>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</si>
  <si>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</si>
  <si>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</si>
  <si>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</si>
  <si>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</si>
  <si>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</si>
  <si>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</si>
  <si>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</si>
  <si>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</si>
  <si>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</si>
  <si>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</si>
  <si>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</si>
  <si>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</si>
  <si>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</si>
  <si>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</si>
  <si>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</si>
  <si>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</si>
  <si>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</si>
  <si>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</si>
  <si>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</si>
  <si>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</si>
  <si>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</si>
  <si>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</si>
  <si>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</si>
  <si>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</si>
  <si>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</si>
  <si>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</si>
  <si>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</si>
  <si>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</si>
  <si>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</si>
  <si>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</si>
  <si>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</si>
  <si>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</si>
  <si>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</si>
  <si>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</si>
  <si>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</si>
  <si>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</si>
  <si>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</si>
  <si>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</si>
  <si>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</si>
  <si>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</si>
  <si>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</si>
  <si>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</si>
  <si>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</si>
  <si>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</si>
  <si>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</si>
  <si>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</si>
  <si>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</si>
  <si>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</si>
  <si>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</si>
  <si>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</si>
  <si>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</si>
  <si>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</si>
  <si>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</si>
  <si>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</si>
  <si>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</si>
  <si>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</si>
  <si>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</si>
  <si>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</si>
  <si>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</si>
  <si>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</si>
  <si>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</si>
  <si>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</si>
  <si>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</si>
  <si>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</si>
  <si>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</si>
  <si>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</si>
  <si>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</si>
  <si>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</si>
  <si>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</si>
  <si>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</si>
  <si>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</si>
  <si>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</si>
  <si>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</si>
  <si>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</si>
  <si>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</si>
  <si>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</si>
  <si>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</si>
  <si>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</si>
  <si>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</si>
  <si>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</si>
  <si>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</si>
  <si>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</si>
  <si>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</si>
  <si>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</si>
  <si>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</si>
  <si>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</si>
  <si>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</si>
  <si>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</si>
  <si>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</si>
  <si>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</si>
  <si>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</si>
  <si>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</si>
  <si>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</si>
  <si>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</si>
  <si>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</si>
  <si>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</si>
  <si>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</si>
  <si>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</si>
  <si>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</si>
  <si>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</si>
  <si>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</si>
  <si>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</si>
  <si>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</si>
  <si>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</si>
  <si>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</si>
  <si>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</si>
  <si>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</si>
  <si>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</si>
  <si>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</si>
  <si>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</si>
  <si>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</si>
  <si>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</si>
  <si>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</si>
  <si>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</si>
  <si>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</si>
  <si>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</si>
  <si>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</si>
  <si>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</si>
  <si>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</si>
  <si>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</si>
  <si>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</si>
  <si>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</si>
  <si>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</si>
  <si>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</si>
  <si>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</si>
  <si>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</si>
  <si>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</si>
  <si>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</si>
  <si>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</si>
  <si>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</si>
  <si>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</si>
  <si>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</si>
  <si>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</si>
  <si>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</si>
  <si>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</si>
  <si>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</si>
  <si>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</si>
  <si>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</si>
  <si>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</si>
  <si>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</si>
  <si>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</si>
  <si>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</si>
  <si>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</si>
  <si>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</si>
  <si>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</si>
  <si>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</si>
  <si>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</si>
  <si>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</si>
  <si>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</si>
  <si>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</si>
  <si>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</si>
  <si>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</si>
  <si>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</si>
  <si>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</si>
  <si>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</si>
  <si>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</si>
  <si>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</si>
  <si>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</si>
  <si>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</si>
  <si>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</si>
  <si>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</si>
  <si>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</si>
  <si>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</si>
  <si>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</si>
  <si>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</si>
  <si>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</si>
  <si>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</si>
  <si>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</si>
  <si>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</si>
  <si>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</si>
  <si>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</si>
  <si>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</si>
  <si>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</si>
  <si>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</si>
  <si>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</si>
  <si>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</si>
  <si>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</si>
  <si>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</si>
  <si>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</si>
  <si>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</si>
  <si>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</si>
  <si>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</si>
  <si>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</si>
  <si>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</si>
  <si>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</si>
  <si>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</si>
  <si>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</si>
  <si>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</si>
  <si>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</si>
  <si>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</si>
  <si>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</si>
  <si>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</si>
  <si>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</si>
  <si>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</si>
  <si>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</si>
  <si>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</si>
  <si>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</si>
  <si>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</si>
  <si>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</si>
  <si>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</si>
  <si>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</si>
  <si>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</si>
  <si>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</si>
  <si>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</si>
  <si>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</si>
  <si>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</si>
  <si>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</si>
  <si>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</si>
  <si>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</si>
  <si>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</si>
  <si>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</si>
  <si>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</si>
  <si>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</si>
  <si>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</si>
  <si>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</si>
  <si>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</si>
  <si>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</si>
  <si>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</si>
  <si>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</si>
  <si>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</si>
  <si>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</si>
  <si>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</si>
  <si>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</si>
  <si>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</si>
  <si>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</si>
  <si>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</si>
  <si>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</si>
  <si>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</si>
  <si>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</si>
  <si>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</si>
  <si>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</si>
  <si>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</si>
  <si>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</si>
  <si>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</si>
  <si>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</si>
  <si>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</si>
  <si>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</si>
  <si>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</si>
  <si>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</si>
  <si>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</si>
  <si>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</si>
  <si>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</si>
  <si>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</si>
  <si>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</si>
  <si>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</si>
  <si>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</si>
  <si>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</si>
  <si>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</si>
  <si>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</si>
  <si>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</si>
  <si>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</si>
  <si>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</si>
  <si>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</si>
  <si>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</si>
  <si>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</si>
  <si>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</si>
  <si>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</si>
  <si>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</si>
  <si>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</si>
  <si>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</si>
  <si>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</si>
  <si>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</si>
  <si>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</si>
  <si>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</si>
  <si>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</si>
  <si>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</si>
  <si>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</si>
  <si>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</si>
  <si>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</si>
  <si>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</si>
  <si>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</si>
  <si>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</si>
  <si>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</si>
  <si>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</si>
  <si>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</si>
  <si>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</si>
  <si>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</si>
  <si>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</si>
  <si>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</si>
  <si>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</si>
  <si>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</si>
  <si>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</si>
  <si>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</si>
  <si>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</si>
  <si>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</si>
  <si>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</si>
  <si>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</si>
  <si>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</si>
  <si>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</si>
  <si>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</si>
  <si>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</si>
  <si>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</si>
  <si>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</si>
  <si>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</si>
  <si>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</si>
  <si>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</si>
  <si>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</si>
  <si>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</si>
  <si>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</si>
  <si>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</si>
  <si>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</si>
  <si>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</si>
  <si>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</si>
  <si>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</si>
  <si>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</si>
  <si>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</si>
  <si>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</si>
  <si>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</si>
  <si>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</si>
  <si>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</si>
  <si>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</si>
  <si>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</si>
  <si>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</si>
  <si>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</si>
  <si>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</si>
  <si>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</si>
  <si>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</si>
  <si>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</si>
  <si>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</si>
  <si>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</si>
  <si>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</si>
  <si>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</si>
  <si>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</si>
  <si>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</si>
  <si>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</si>
  <si>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</si>
  <si>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</si>
  <si>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</si>
  <si>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</si>
  <si>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</si>
  <si>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</si>
  <si>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</si>
  <si>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</si>
  <si>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</si>
  <si>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</si>
  <si>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</si>
  <si>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</si>
  <si>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</si>
  <si>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</si>
  <si>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</si>
  <si>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</si>
  <si>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</si>
  <si>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</si>
  <si>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</si>
  <si>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</si>
  <si>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</si>
  <si>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</si>
  <si>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</si>
  <si>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</si>
  <si>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</si>
  <si>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</si>
  <si>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</si>
  <si>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</si>
  <si>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</si>
  <si>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</si>
  <si>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</si>
  <si>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</si>
  <si>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</si>
  <si>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</si>
  <si>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</si>
  <si>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</si>
  <si>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</si>
  <si>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</si>
  <si>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</si>
  <si>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</si>
  <si>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</si>
  <si>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</si>
  <si>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</si>
  <si>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</si>
  <si>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</si>
  <si>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</si>
  <si>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</si>
  <si>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</si>
  <si>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</si>
  <si>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</si>
  <si>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</si>
  <si>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</si>
  <si>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</si>
  <si>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</si>
  <si>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</si>
  <si>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</si>
  <si>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</si>
  <si>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</si>
  <si>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</si>
  <si>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</si>
  <si>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</si>
  <si>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</si>
  <si>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</si>
  <si>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</si>
  <si>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</si>
  <si>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</si>
  <si>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</si>
  <si>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</si>
  <si>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</si>
  <si>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</si>
  <si>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</si>
  <si>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</si>
  <si>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</si>
  <si>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</si>
  <si>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</si>
  <si>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</si>
  <si>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</si>
  <si>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</si>
  <si>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</si>
  <si>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</si>
  <si>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</si>
  <si>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</si>
  <si>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</si>
  <si>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</si>
  <si>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</si>
  <si>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</si>
  <si>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</si>
  <si>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</si>
  <si>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</si>
  <si>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</si>
  <si>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</si>
  <si>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</si>
  <si>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</si>
  <si>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</si>
  <si>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</si>
  <si>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</si>
  <si>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</si>
  <si>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</si>
  <si>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</si>
  <si>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</si>
  <si>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</si>
  <si>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</si>
  <si>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</si>
  <si>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</si>
  <si>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</si>
  <si>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</si>
  <si>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</si>
  <si>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</si>
  <si>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</si>
  <si>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</si>
  <si>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</si>
  <si>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</si>
  <si>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</si>
  <si>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</si>
  <si>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</si>
  <si>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</si>
  <si>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</si>
  <si>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</si>
  <si>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</si>
  <si>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</si>
  <si>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</si>
  <si>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</si>
  <si>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</si>
  <si>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</si>
  <si>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</si>
  <si>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</si>
  <si>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</si>
  <si>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</si>
  <si>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</si>
  <si>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</si>
  <si>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</si>
  <si>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</si>
  <si>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</si>
  <si>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</si>
  <si>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</si>
  <si>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</si>
  <si>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</si>
  <si>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</si>
  <si>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</si>
  <si>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</si>
  <si>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</si>
  <si>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</si>
  <si>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</si>
  <si>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</si>
  <si>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</si>
  <si>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</si>
  <si>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</si>
  <si>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</si>
  <si>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</si>
  <si>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</si>
  <si>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</si>
  <si>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</si>
  <si>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</si>
  <si>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</si>
  <si>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</si>
  <si>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</si>
  <si>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</si>
  <si>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</si>
  <si>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</si>
  <si>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</si>
  <si>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</si>
  <si>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</si>
  <si>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</si>
  <si>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</si>
  <si>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</si>
  <si>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</si>
  <si>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</si>
  <si>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</si>
  <si>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</si>
  <si>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</si>
  <si>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</si>
  <si>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</si>
  <si>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</si>
  <si>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</si>
  <si>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</si>
  <si>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</si>
  <si>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</si>
  <si>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</si>
  <si>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</si>
  <si>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</si>
  <si>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</si>
  <si>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</si>
  <si>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</si>
  <si>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</si>
  <si>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</si>
  <si>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</si>
  <si>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</si>
  <si>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</si>
  <si>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</si>
  <si>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</si>
  <si>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</si>
  <si>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</si>
  <si>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</si>
  <si>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</si>
  <si>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</si>
  <si>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</si>
  <si>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</si>
  <si>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</si>
  <si>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</si>
  <si>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</si>
  <si>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</si>
  <si>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</si>
  <si>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</si>
  <si>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</si>
  <si>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</si>
  <si>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</si>
  <si>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</si>
  <si>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</si>
  <si>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</si>
  <si>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</si>
  <si>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</si>
  <si>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</si>
  <si>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</si>
  <si>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</si>
  <si>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</si>
  <si>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</si>
  <si>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</si>
  <si>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</si>
  <si>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</si>
  <si>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</si>
  <si>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</si>
  <si>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</si>
  <si>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</si>
  <si>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</si>
  <si>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</si>
  <si>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</si>
  <si>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</si>
  <si>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</si>
  <si>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</si>
  <si>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</si>
  <si>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</si>
  <si>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</si>
  <si>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</si>
  <si>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</si>
  <si>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</si>
  <si>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</si>
  <si>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</si>
  <si>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</si>
  <si>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</si>
  <si>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</si>
  <si>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</si>
  <si>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</si>
  <si>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</si>
  <si>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</si>
  <si>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</si>
  <si>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</si>
  <si>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</si>
  <si>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</si>
  <si>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</si>
  <si>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</si>
  <si>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</si>
  <si>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</si>
  <si>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</si>
  <si>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</si>
  <si>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</si>
  <si>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</si>
  <si>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</si>
  <si>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</si>
  <si>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</si>
  <si>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</si>
  <si>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</si>
  <si>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</si>
  <si>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</si>
  <si>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</si>
  <si>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</si>
  <si>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</si>
  <si>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</si>
  <si>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</si>
  <si>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</si>
  <si>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</si>
  <si>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</si>
  <si>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</si>
  <si>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</si>
  <si>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</si>
  <si>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</si>
  <si>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</si>
  <si>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</si>
  <si>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</si>
  <si>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</si>
  <si>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</si>
  <si>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</si>
  <si>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</si>
  <si>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</si>
  <si>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</si>
  <si>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</si>
  <si>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</si>
  <si>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</si>
  <si>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</si>
  <si>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</si>
  <si>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</si>
  <si>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</si>
  <si>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</si>
  <si>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</si>
  <si>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</si>
  <si>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</si>
  <si>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</si>
  <si>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</si>
  <si>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</si>
  <si>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</si>
  <si>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</si>
  <si>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</si>
  <si>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</si>
  <si>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</si>
  <si>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</si>
  <si>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</si>
  <si>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</si>
  <si>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</si>
  <si>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</si>
  <si>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</si>
  <si>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</si>
  <si>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</si>
  <si>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</si>
  <si>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</si>
  <si>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</si>
  <si>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</si>
  <si>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</si>
  <si>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</si>
  <si>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</si>
  <si>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</si>
  <si>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</si>
  <si>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</si>
  <si>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</si>
  <si>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</si>
  <si>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</si>
  <si>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</si>
  <si>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</si>
  <si>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</si>
  <si>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</si>
  <si>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</si>
  <si>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</si>
  <si>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</si>
  <si>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</si>
  <si>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</si>
  <si>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</si>
  <si>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</si>
  <si>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</si>
  <si>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</si>
  <si>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</si>
  <si>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</si>
  <si>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</si>
  <si>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</si>
  <si>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</si>
  <si>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</si>
  <si>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</si>
  <si>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</si>
  <si>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</si>
  <si>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</si>
  <si>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</si>
  <si>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</si>
  <si>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</si>
  <si>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</si>
  <si>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</si>
  <si>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</si>
  <si>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</si>
  <si>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</si>
  <si>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</si>
  <si>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</si>
  <si>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</si>
  <si>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</si>
  <si>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</si>
  <si>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</si>
  <si>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</si>
  <si>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</si>
  <si>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</si>
  <si>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</si>
  <si>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</si>
  <si>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</si>
  <si>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</si>
  <si>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</si>
  <si>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</si>
  <si>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</si>
  <si>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</si>
  <si>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</si>
  <si>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</si>
  <si>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</si>
  <si>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</si>
  <si>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</si>
  <si>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</si>
  <si>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</si>
  <si>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</si>
  <si>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</si>
  <si>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</si>
  <si>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</si>
  <si>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</si>
  <si>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</si>
  <si>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</si>
  <si>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</si>
  <si>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</si>
  <si>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</si>
  <si>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</si>
  <si>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</si>
  <si>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</si>
  <si>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</si>
  <si>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</si>
  <si>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</si>
  <si>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</si>
  <si>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</si>
  <si>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</si>
  <si>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</si>
  <si>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</si>
  <si>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</si>
  <si>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</si>
  <si>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</si>
  <si>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</si>
  <si>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</si>
  <si>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</si>
  <si>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</si>
  <si>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</si>
  <si>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</si>
  <si>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</si>
  <si>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</si>
  <si>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</si>
  <si>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</si>
  <si>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</si>
  <si>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</si>
  <si>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</si>
  <si>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</si>
  <si>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</si>
  <si>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</si>
  <si>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</si>
  <si>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</si>
  <si>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</si>
  <si>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</si>
  <si>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</si>
  <si>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</si>
  <si>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</si>
  <si>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</si>
  <si>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</si>
  <si>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</si>
  <si>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</si>
  <si>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</si>
  <si>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</si>
  <si>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</si>
  <si>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</si>
  <si>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</si>
  <si>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</si>
  <si>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</si>
  <si>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</si>
  <si>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</si>
  <si>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</si>
  <si>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</si>
  <si>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</si>
  <si>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</si>
  <si>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</si>
  <si>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</si>
  <si>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</si>
  <si>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</si>
  <si>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</si>
  <si>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</si>
  <si>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</si>
  <si>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</si>
  <si>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</si>
  <si>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</si>
  <si>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</si>
  <si>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</si>
  <si>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</si>
  <si>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</si>
  <si>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</si>
  <si>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</si>
  <si>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</si>
  <si>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</si>
  <si>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</si>
  <si>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</si>
  <si>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</si>
  <si>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</si>
  <si>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</si>
  <si>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</si>
  <si>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</si>
  <si>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</si>
  <si>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</si>
  <si>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</si>
  <si>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</si>
  <si>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</si>
  <si>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</si>
  <si>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</si>
  <si>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</si>
  <si>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</si>
  <si>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</si>
  <si>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</si>
  <si>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</si>
  <si>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</si>
  <si>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</si>
  <si>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</si>
  <si>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</si>
  <si>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</si>
  <si>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</si>
  <si>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</si>
  <si>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</si>
  <si>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</si>
  <si>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</si>
  <si>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</si>
  <si>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</si>
  <si>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</si>
  <si>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</si>
  <si>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</si>
  <si>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</si>
  <si>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</si>
  <si>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</si>
  <si>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</si>
  <si>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</si>
  <si>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</si>
  <si>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</si>
  <si>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</si>
  <si>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</si>
  <si>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</si>
  <si>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</si>
  <si>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</si>
  <si>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</si>
  <si>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</si>
  <si>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</si>
  <si>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</si>
  <si>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</si>
  <si>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</si>
  <si>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</si>
  <si>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</si>
  <si>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</si>
  <si>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</si>
  <si>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</si>
  <si>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</si>
  <si>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</si>
  <si>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</si>
  <si>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</si>
  <si>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</si>
  <si>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</si>
  <si>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</si>
  <si>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</si>
  <si>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</si>
  <si>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</si>
  <si>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</si>
  <si>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</si>
  <si>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</si>
  <si>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</si>
  <si>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</si>
  <si>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</si>
  <si>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</si>
  <si>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</si>
  <si>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</si>
  <si>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</si>
  <si>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</si>
  <si>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</si>
  <si>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</si>
  <si>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</si>
  <si>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</si>
  <si>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</si>
  <si>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</si>
  <si>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</si>
  <si>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</si>
  <si>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</si>
  <si>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</si>
  <si>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</si>
  <si>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</si>
  <si>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</si>
  <si>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</si>
  <si>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</si>
  <si>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</si>
  <si>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</si>
  <si>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</si>
  <si>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</si>
  <si>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</si>
  <si>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</si>
  <si>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</si>
  <si>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</si>
  <si>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</si>
  <si>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</si>
  <si>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</si>
  <si>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</si>
  <si>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</si>
  <si>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</si>
  <si>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</si>
  <si>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</si>
  <si>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</si>
  <si>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</si>
  <si>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</si>
  <si>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</si>
  <si>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</si>
  <si>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</si>
  <si>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</si>
  <si>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</si>
  <si>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</si>
  <si>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</si>
  <si>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</si>
  <si>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</si>
  <si>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</si>
  <si>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</si>
  <si>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</si>
  <si>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</si>
  <si>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</si>
  <si>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</si>
  <si>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</si>
  <si>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</si>
  <si>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</si>
  <si>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</si>
  <si>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</si>
  <si>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</si>
  <si>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</si>
  <si>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</si>
  <si>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</si>
  <si>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</si>
  <si>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</si>
  <si>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</si>
  <si>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</si>
  <si>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</si>
  <si>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</si>
  <si>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</si>
  <si>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</si>
  <si>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</si>
  <si>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</si>
  <si>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</si>
  <si>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</si>
  <si>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</si>
  <si>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</si>
  <si>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</si>
  <si>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</si>
  <si>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</si>
  <si>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</si>
  <si>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</si>
  <si>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</si>
  <si>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</si>
  <si>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</si>
  <si>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</si>
  <si>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</si>
  <si>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</si>
  <si>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</si>
  <si>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</si>
  <si>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</si>
  <si>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</si>
  <si>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</si>
  <si>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</si>
  <si>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</si>
  <si>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</si>
  <si>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</si>
  <si>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</si>
  <si>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</si>
  <si>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</si>
  <si>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</si>
  <si>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</si>
  <si>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</si>
  <si>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</si>
  <si>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</si>
  <si>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</si>
  <si>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</si>
  <si>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</si>
  <si>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</si>
  <si>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</si>
  <si>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</si>
  <si>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</si>
  <si>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</si>
  <si>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</si>
  <si>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</si>
  <si>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</si>
  <si>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</si>
  <si>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</si>
  <si>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</si>
  <si>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</si>
  <si>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</si>
  <si>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</si>
  <si>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</si>
  <si>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</si>
  <si>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</si>
  <si>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</si>
  <si>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</si>
  <si>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</si>
  <si>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</si>
  <si>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</si>
  <si>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</si>
  <si>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</si>
  <si>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</si>
  <si>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</si>
  <si>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</si>
  <si>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</si>
  <si>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</si>
  <si>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</si>
  <si>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</si>
  <si>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</si>
  <si>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</si>
  <si>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</si>
  <si>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</si>
  <si>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</si>
  <si>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</si>
  <si>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</si>
  <si>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</si>
  <si>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</si>
  <si>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</si>
  <si>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</si>
  <si>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</si>
  <si>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</si>
  <si>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</si>
  <si>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</si>
  <si>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</si>
  <si>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</si>
  <si>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</si>
  <si>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</si>
  <si>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</si>
  <si>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</si>
  <si>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</si>
  <si>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</si>
  <si>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</si>
  <si>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</si>
  <si>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</si>
  <si>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</si>
  <si>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</si>
  <si>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</si>
  <si>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</si>
  <si>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</si>
  <si>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</si>
  <si>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</si>
  <si>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</si>
  <si>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</si>
  <si>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</si>
  <si>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</si>
  <si>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</si>
  <si>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</si>
  <si>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</si>
  <si>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</si>
  <si>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</si>
  <si>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</si>
  <si>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</si>
  <si>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</si>
  <si>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</si>
  <si>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</si>
  <si>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</si>
  <si>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</si>
  <si>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</si>
  <si>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</si>
  <si>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</si>
  <si>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</si>
  <si>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</si>
  <si>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</si>
  <si>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</si>
  <si>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</si>
  <si>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</si>
  <si>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</si>
  <si>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</si>
  <si>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</si>
  <si>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</si>
  <si>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</si>
  <si>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</si>
  <si>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</si>
  <si>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</si>
  <si>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</si>
  <si>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</si>
  <si>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</si>
  <si>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</si>
  <si>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</si>
  <si>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</si>
  <si>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</si>
  <si>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</si>
  <si>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</si>
  <si>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</si>
  <si>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</si>
  <si>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</si>
  <si>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</si>
  <si>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</si>
  <si>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</si>
  <si>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</si>
  <si>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</si>
  <si>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</si>
  <si>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</si>
  <si>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</si>
  <si>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</si>
  <si>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</si>
  <si>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</si>
  <si>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</si>
  <si>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</si>
  <si>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</si>
  <si>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</si>
  <si>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</si>
  <si>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</si>
  <si>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</si>
  <si>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</si>
  <si>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</si>
  <si>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</si>
  <si>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</si>
  <si>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</si>
  <si>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</si>
  <si>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</si>
  <si>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</si>
  <si>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</si>
  <si>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</si>
  <si>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</si>
  <si>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</si>
  <si>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</si>
  <si>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</si>
  <si>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</si>
  <si>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</si>
  <si>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</si>
  <si>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</si>
  <si>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</si>
  <si>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</si>
  <si>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</si>
  <si>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</si>
  <si>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</si>
  <si>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</si>
  <si>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</si>
  <si>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</si>
  <si>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</si>
  <si>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</si>
  <si>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</si>
  <si>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</si>
  <si>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</si>
  <si>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</si>
  <si>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</si>
  <si>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</si>
  <si>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</si>
  <si>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</si>
  <si>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</si>
  <si>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</si>
  <si>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</si>
  <si>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</si>
  <si>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</si>
  <si>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</si>
  <si>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</si>
  <si>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</si>
  <si>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</si>
  <si>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</si>
  <si>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</si>
  <si>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</si>
  <si>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</si>
  <si>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</si>
  <si>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</si>
  <si>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</si>
  <si>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</si>
  <si>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</si>
  <si>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</si>
  <si>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</si>
  <si>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</si>
  <si>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</si>
  <si>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</si>
  <si>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</si>
  <si>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</si>
  <si>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</si>
  <si>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</si>
  <si>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</si>
  <si>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</si>
  <si>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</si>
  <si>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</si>
  <si>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</si>
  <si>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</si>
  <si>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</si>
  <si>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</si>
  <si>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</si>
  <si>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</si>
  <si>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</si>
  <si>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</si>
  <si>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</si>
  <si>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</si>
  <si>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</si>
  <si>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</si>
  <si>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</si>
  <si>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</si>
  <si>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</si>
  <si>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</si>
  <si>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</si>
  <si>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</si>
  <si>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</si>
  <si>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</si>
  <si>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</si>
  <si>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</si>
  <si>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</si>
  <si>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</si>
  <si>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</si>
  <si>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</si>
  <si>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</si>
  <si>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</si>
  <si>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</si>
  <si>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</si>
  <si>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</si>
  <si>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</si>
  <si>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</si>
  <si>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</si>
  <si>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</si>
  <si>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</si>
  <si>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</si>
  <si>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</si>
  <si>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</si>
  <si>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</si>
  <si>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</si>
  <si>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</si>
  <si>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</si>
  <si>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</si>
  <si>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</si>
  <si>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</si>
  <si>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</si>
  <si>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</si>
  <si>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</si>
  <si>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</si>
  <si>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</si>
  <si>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</si>
  <si>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</si>
  <si>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</si>
  <si>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</si>
  <si>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</si>
  <si>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</si>
  <si>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</si>
  <si>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</si>
  <si>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</si>
  <si>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</si>
  <si>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</si>
  <si>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</si>
  <si>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</si>
  <si>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</si>
  <si>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</si>
  <si>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</si>
  <si>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</si>
  <si>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</si>
  <si>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</si>
  <si>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</si>
  <si>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</si>
  <si>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</si>
  <si>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</si>
  <si>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</si>
  <si>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</si>
  <si>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</si>
  <si>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</si>
  <si>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</si>
  <si>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</si>
  <si>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</si>
  <si>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</si>
  <si>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</si>
  <si>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</si>
  <si>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</si>
  <si>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</si>
  <si>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</si>
  <si>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</si>
  <si>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</si>
  <si>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</si>
  <si>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</si>
  <si>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</si>
  <si>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</si>
  <si>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</si>
  <si>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</si>
  <si>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</si>
  <si>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</si>
  <si>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</si>
  <si>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</si>
  <si>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</si>
  <si>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</si>
  <si>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</si>
  <si>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</si>
  <si>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</si>
  <si>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</si>
  <si>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</si>
  <si>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</si>
  <si>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</si>
  <si>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</si>
  <si>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</si>
  <si>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</si>
  <si>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</si>
  <si>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</si>
  <si>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</si>
  <si>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</si>
  <si>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</si>
  <si>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</si>
  <si>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</si>
  <si>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</si>
  <si>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</si>
  <si>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</si>
  <si>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</si>
  <si>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</si>
  <si>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</si>
  <si>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</si>
  <si>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</si>
  <si>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</si>
  <si>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</si>
  <si>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</si>
  <si>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</si>
  <si>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</si>
  <si>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</si>
  <si>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</si>
  <si>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</si>
  <si>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</si>
  <si>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</si>
  <si>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</si>
  <si>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</si>
  <si>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</si>
  <si>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</si>
  <si>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</si>
  <si>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</si>
  <si>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</si>
  <si>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</si>
  <si>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</si>
  <si>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</si>
  <si>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</si>
  <si>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</si>
  <si>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</si>
  <si>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</si>
  <si>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</si>
  <si>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</si>
  <si>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</si>
  <si>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</si>
  <si>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</si>
  <si>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</si>
  <si>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</si>
  <si>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</si>
  <si>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</si>
  <si>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</si>
  <si>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</si>
  <si>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</si>
  <si>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</si>
  <si>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</si>
  <si>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</si>
  <si>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</si>
  <si>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</si>
  <si>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</si>
  <si>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</si>
  <si>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</si>
  <si>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</si>
  <si>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</si>
  <si>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</si>
  <si>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</si>
  <si>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</si>
  <si>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</si>
  <si>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</si>
  <si>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</si>
  <si>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</si>
  <si>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</si>
  <si>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</si>
  <si>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</si>
  <si>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</si>
  <si>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</si>
  <si>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</si>
  <si>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</si>
  <si>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</si>
  <si>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</si>
  <si>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</si>
  <si>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</si>
  <si>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</si>
  <si>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</si>
  <si>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</si>
  <si>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</si>
  <si>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</si>
  <si>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</si>
  <si>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</si>
  <si>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</si>
  <si>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</si>
  <si>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</si>
  <si>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</si>
  <si>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</si>
  <si>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</si>
  <si>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</si>
  <si>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</si>
  <si>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</si>
  <si>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</si>
  <si>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</si>
  <si>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</si>
  <si>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</si>
  <si>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</si>
  <si>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</si>
  <si>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</si>
  <si>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</si>
  <si>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</si>
  <si>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</si>
  <si>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</si>
  <si>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</si>
  <si>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</si>
  <si>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</si>
  <si>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</si>
  <si>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</si>
  <si>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</si>
  <si>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</si>
  <si>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</si>
  <si>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</si>
  <si>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</si>
  <si>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</si>
  <si>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</si>
  <si>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</si>
  <si>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</si>
  <si>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</si>
  <si>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</si>
  <si>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</si>
  <si>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</si>
  <si>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</si>
  <si>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</si>
  <si>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</si>
  <si>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</si>
  <si>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</si>
  <si>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</si>
  <si>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</si>
  <si>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</si>
  <si>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</si>
  <si>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</si>
  <si>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</si>
  <si>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</si>
  <si>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</si>
  <si>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</si>
  <si>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</si>
  <si>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</si>
  <si>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</si>
  <si>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</si>
  <si>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</si>
  <si>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</si>
  <si>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</si>
  <si>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</si>
  <si>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</si>
  <si>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</si>
  <si>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</si>
  <si>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</si>
  <si>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</si>
  <si>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</si>
  <si>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</si>
  <si>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</si>
  <si>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</si>
  <si>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</si>
  <si>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</si>
  <si>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</si>
  <si>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</si>
  <si>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</si>
  <si>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</si>
  <si>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</si>
  <si>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</si>
  <si>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</si>
  <si>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</si>
  <si>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</si>
  <si>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</si>
  <si>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</si>
  <si>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</si>
  <si>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</si>
  <si>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</si>
  <si>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</si>
  <si>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</si>
  <si>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</si>
  <si>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</si>
  <si>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</si>
  <si>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</si>
  <si>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</si>
  <si>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</si>
  <si>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</si>
  <si>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</si>
  <si>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</si>
  <si>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</si>
  <si>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</si>
  <si>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</si>
  <si>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</si>
  <si>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</si>
  <si>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</si>
  <si>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</si>
  <si>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</si>
  <si>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</si>
  <si>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</si>
  <si>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</si>
  <si>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</si>
  <si>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</si>
  <si>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</si>
  <si>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</si>
  <si>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</si>
  <si>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</si>
  <si>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</si>
  <si>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</si>
  <si>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</si>
  <si>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</si>
  <si>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</si>
  <si>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</si>
  <si>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</si>
  <si>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</si>
  <si>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</si>
  <si>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</si>
  <si>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</si>
  <si>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</si>
  <si>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</si>
  <si>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</si>
  <si>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</si>
  <si>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</si>
  <si>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</si>
  <si>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</si>
  <si>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</si>
  <si>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</si>
  <si>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</si>
  <si>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</si>
  <si>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</si>
  <si>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</si>
  <si>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</si>
  <si>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</si>
  <si>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</si>
  <si>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</si>
  <si>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</si>
  <si>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</si>
  <si>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</si>
  <si>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</si>
  <si>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</si>
  <si>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</si>
  <si>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</si>
  <si>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</si>
  <si>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</si>
  <si>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</si>
  <si>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</si>
  <si>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</si>
  <si>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</si>
  <si>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</si>
  <si>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</si>
  <si>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</si>
  <si>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</si>
  <si>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</si>
  <si>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</si>
  <si>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</si>
  <si>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</si>
  <si>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</si>
  <si>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</si>
  <si>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</si>
  <si>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</si>
  <si>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</si>
  <si>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</si>
  <si>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</si>
  <si>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</si>
  <si>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</si>
  <si>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</si>
  <si>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</si>
  <si>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</si>
  <si>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</si>
  <si>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</si>
  <si>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</si>
  <si>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</si>
  <si>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</si>
  <si>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</si>
  <si>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</si>
  <si>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</si>
  <si>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</si>
  <si>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</si>
  <si>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</si>
  <si>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</si>
  <si>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</si>
  <si>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</si>
  <si>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</si>
  <si>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</si>
  <si>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</si>
  <si>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</si>
  <si>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</si>
  <si>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</si>
  <si>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</si>
  <si>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</si>
  <si>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</si>
  <si>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</si>
  <si>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</si>
  <si>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</si>
  <si>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</si>
  <si>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</si>
  <si>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</si>
  <si>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</si>
  <si>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</si>
  <si>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</si>
  <si>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</si>
  <si>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</si>
  <si>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</si>
  <si>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</si>
  <si>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</si>
  <si>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</si>
  <si>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</si>
  <si>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</si>
  <si>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</si>
  <si>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</si>
  <si>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</si>
  <si>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</si>
  <si>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</si>
  <si>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</si>
  <si>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</si>
  <si>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</si>
  <si>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</si>
  <si>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</si>
  <si>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</si>
  <si>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</si>
  <si>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</si>
  <si>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</si>
  <si>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</si>
  <si>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</si>
  <si>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</si>
  <si>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</si>
  <si>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</si>
  <si>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</si>
  <si>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</si>
  <si>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</si>
  <si>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</si>
  <si>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</si>
  <si>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</si>
  <si>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</si>
  <si>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</si>
  <si>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</si>
  <si>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</si>
  <si>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</si>
  <si>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</si>
  <si>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</si>
  <si>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</si>
  <si>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</si>
  <si>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</si>
  <si>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</si>
  <si>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</si>
  <si>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</si>
  <si>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</si>
  <si>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</si>
  <si>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</si>
  <si>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</si>
  <si>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</si>
  <si>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</si>
  <si>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</si>
  <si>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</si>
  <si>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</si>
  <si>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</si>
  <si>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</si>
  <si>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</si>
  <si>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</si>
  <si>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</si>
  <si>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</si>
  <si>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</si>
  <si>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</si>
  <si>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</si>
  <si>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</si>
  <si>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</si>
  <si>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</si>
  <si>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</si>
  <si>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</si>
  <si>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</si>
  <si>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</si>
  <si>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</si>
  <si>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</si>
  <si>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</si>
  <si>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</si>
  <si>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</si>
  <si>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</si>
  <si>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</si>
  <si>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</si>
  <si>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</si>
  <si>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</si>
  <si>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</si>
  <si>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</si>
  <si>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</si>
  <si>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</si>
  <si>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</si>
  <si>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</si>
  <si>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</si>
  <si>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</si>
  <si>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</si>
  <si>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</si>
  <si>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</si>
  <si>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</si>
  <si>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</si>
  <si>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</si>
  <si>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</si>
  <si>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</si>
  <si>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</si>
  <si>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</si>
  <si>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</si>
  <si>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</si>
  <si>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</si>
  <si>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</si>
  <si>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</si>
  <si>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</si>
  <si>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</si>
  <si>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</si>
  <si>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</si>
  <si>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</si>
  <si>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</si>
  <si>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</si>
  <si>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</si>
  <si>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</si>
  <si>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</si>
  <si>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</si>
  <si>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</si>
  <si>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</si>
  <si>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</si>
  <si>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</si>
  <si>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</si>
  <si>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</si>
  <si>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</si>
  <si>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</si>
  <si>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</si>
  <si>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</si>
  <si>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</si>
  <si>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</si>
  <si>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</si>
  <si>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</si>
  <si>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</si>
  <si>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</si>
  <si>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</si>
  <si>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</si>
  <si>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</si>
  <si>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</si>
  <si>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</si>
  <si>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</si>
  <si>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</si>
  <si>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</si>
  <si>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</si>
  <si>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</si>
  <si>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</si>
  <si>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</si>
  <si>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</si>
  <si>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</si>
  <si>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</si>
  <si>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</si>
  <si>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</si>
  <si>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</si>
  <si>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</si>
  <si>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</si>
  <si>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</si>
  <si>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</si>
  <si>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</si>
  <si>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</si>
  <si>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</si>
  <si>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</si>
  <si>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</si>
  <si>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</si>
  <si>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</si>
  <si>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</si>
  <si>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</si>
  <si>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</si>
  <si>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</si>
  <si>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</si>
  <si>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</si>
  <si>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</si>
  <si>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</si>
  <si>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</si>
  <si>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</si>
  <si>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</si>
  <si>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</si>
  <si>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</si>
  <si>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</si>
  <si>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</si>
  <si>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</si>
  <si>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</si>
  <si>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</si>
  <si>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</si>
  <si>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</si>
  <si>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</si>
  <si>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</si>
  <si>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</si>
  <si>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</si>
  <si>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</si>
  <si>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</si>
  <si>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</si>
  <si>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</si>
  <si>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</si>
  <si>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</si>
  <si>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</si>
  <si>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</si>
  <si>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</si>
  <si>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</si>
  <si>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</si>
  <si>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</si>
  <si>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</si>
  <si>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</si>
  <si>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</si>
  <si>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</si>
  <si>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</si>
  <si>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</si>
  <si>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</si>
  <si>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</si>
  <si>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</si>
  <si>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</si>
  <si>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</si>
  <si>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</si>
  <si>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</si>
  <si>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</si>
  <si>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</si>
  <si>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</si>
  <si>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</si>
  <si>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</si>
  <si>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</si>
  <si>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</si>
  <si>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</si>
  <si>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</si>
  <si>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</si>
  <si>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</si>
  <si>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</si>
  <si>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</si>
  <si>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</si>
  <si>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</si>
  <si>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</si>
  <si>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</si>
  <si>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</si>
  <si>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</si>
  <si>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</si>
  <si>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</si>
  <si>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</si>
  <si>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</si>
  <si>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</si>
  <si>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</si>
  <si>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</si>
  <si>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</si>
  <si>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</si>
  <si>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</si>
  <si>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</si>
  <si>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</si>
  <si>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</si>
  <si>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</si>
  <si>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</si>
  <si>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</si>
  <si>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</si>
  <si>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</si>
  <si>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</si>
  <si>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</si>
  <si>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</si>
  <si>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</si>
  <si>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</si>
  <si>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</si>
  <si>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</si>
  <si>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</si>
  <si>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</si>
  <si>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</si>
  <si>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</si>
  <si>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</si>
  <si>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</si>
  <si>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</si>
  <si>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</si>
  <si>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</si>
  <si>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</si>
  <si>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</si>
  <si>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</si>
  <si>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</si>
  <si>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</si>
  <si>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</si>
  <si>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</si>
  <si>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</si>
  <si>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</si>
  <si>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</si>
  <si>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</si>
  <si>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</si>
  <si>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</si>
  <si>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</si>
  <si>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</si>
  <si>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</si>
  <si>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</si>
  <si>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</si>
  <si>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</si>
  <si>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</si>
  <si>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</si>
  <si>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</si>
  <si>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</si>
  <si>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</si>
  <si>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</si>
  <si>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</si>
  <si>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</si>
  <si>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</si>
  <si>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</si>
  <si>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</si>
  <si>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</si>
  <si>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</si>
  <si>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</si>
  <si>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</si>
  <si>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</si>
  <si>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</si>
  <si>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</si>
  <si>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</si>
  <si>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</si>
  <si>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</si>
  <si>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</si>
  <si>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</si>
  <si>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</si>
  <si>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</si>
  <si>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</si>
  <si>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</si>
  <si>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</si>
  <si>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</si>
  <si>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</si>
  <si>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</si>
  <si>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</si>
  <si>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</si>
  <si>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</si>
  <si>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</si>
  <si>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</si>
  <si>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</si>
  <si>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</si>
  <si>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</si>
  <si>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</si>
  <si>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</si>
  <si>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</si>
  <si>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</si>
  <si>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</si>
  <si>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</si>
  <si>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</si>
  <si>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</si>
  <si>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</si>
  <si>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</si>
  <si>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</si>
  <si>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</si>
  <si>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</si>
  <si>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</si>
  <si>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</si>
  <si>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</si>
  <si>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</si>
  <si>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</si>
  <si>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</si>
  <si>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</si>
  <si>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</si>
  <si>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</si>
  <si>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</si>
  <si>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</si>
  <si>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</si>
  <si>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</si>
  <si>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</si>
  <si>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</si>
  <si>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</si>
  <si>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</si>
  <si>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</si>
  <si>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</si>
  <si>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</si>
  <si>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</si>
  <si>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</si>
  <si>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</si>
  <si>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</si>
  <si>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</si>
  <si>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</si>
  <si>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</si>
  <si>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</si>
  <si>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</si>
  <si>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</si>
  <si>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</si>
  <si>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</si>
  <si>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</si>
  <si>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</si>
  <si>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</si>
  <si>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</si>
  <si>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</si>
  <si>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</si>
  <si>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</si>
  <si>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</si>
  <si>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</si>
  <si>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</si>
  <si>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</si>
  <si>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</si>
  <si>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</si>
  <si>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</si>
  <si>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</si>
  <si>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</si>
  <si>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</si>
  <si>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</si>
  <si>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</si>
  <si>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</si>
  <si>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</si>
  <si>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</si>
  <si>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</si>
  <si>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</si>
  <si>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</si>
  <si>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</si>
  <si>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</si>
  <si>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</si>
  <si>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</si>
  <si>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</si>
  <si>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</si>
  <si>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</si>
  <si>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</si>
  <si>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</si>
  <si>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</si>
  <si>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</si>
  <si>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</si>
  <si>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</si>
  <si>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</si>
  <si>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</si>
  <si>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</si>
  <si>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</si>
  <si>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</si>
  <si>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</si>
  <si>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</si>
  <si>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</si>
  <si>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</si>
  <si>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</si>
  <si>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</si>
  <si>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</si>
  <si>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</si>
  <si>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</si>
  <si>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</si>
  <si>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</si>
  <si>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</si>
  <si>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</si>
  <si>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</si>
  <si>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</si>
  <si>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</si>
  <si>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</si>
  <si>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</si>
  <si>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</si>
  <si>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</si>
  <si>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</si>
  <si>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</si>
  <si>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</si>
  <si>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</si>
  <si>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</si>
  <si>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</si>
  <si>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</si>
  <si>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</si>
  <si>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</si>
  <si>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</si>
  <si>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</si>
  <si>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</si>
  <si>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</si>
  <si>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</si>
  <si>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</si>
  <si>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</si>
  <si>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</si>
  <si>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</si>
  <si>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</si>
  <si>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</si>
  <si>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</si>
  <si>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</si>
  <si>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</si>
  <si>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</si>
  <si>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</si>
  <si>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</si>
  <si>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</si>
  <si>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</si>
  <si>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</si>
  <si>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</si>
  <si>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</si>
  <si>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</si>
  <si>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</si>
  <si>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</si>
  <si>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</si>
  <si>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</si>
  <si>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</si>
  <si>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</si>
  <si>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</si>
  <si>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</si>
  <si>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</si>
  <si>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</si>
  <si>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</si>
  <si>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</si>
  <si>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</si>
  <si>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</si>
  <si>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</si>
  <si>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</si>
  <si>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</si>
  <si>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</si>
  <si>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</si>
  <si>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</si>
  <si>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</si>
  <si>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</si>
  <si>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</si>
  <si>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</si>
  <si>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</si>
  <si>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</si>
  <si>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</si>
  <si>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</si>
  <si>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</si>
  <si>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</si>
  <si>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</si>
  <si>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</si>
  <si>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</si>
  <si>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</si>
  <si>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</si>
  <si>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</si>
  <si>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</si>
  <si>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</si>
  <si>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</si>
  <si>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</si>
  <si>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</si>
  <si>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</si>
  <si>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</si>
  <si>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</si>
  <si>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</si>
  <si>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</si>
  <si>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</si>
  <si>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</si>
  <si>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</si>
  <si>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</si>
  <si>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</si>
  <si>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</si>
  <si>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</si>
  <si>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</si>
  <si>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</si>
  <si>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</si>
  <si>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</si>
  <si>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</si>
  <si>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</si>
  <si>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</si>
  <si>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</si>
  <si>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</si>
  <si>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</si>
  <si>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</si>
  <si>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</si>
  <si>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</si>
  <si>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</si>
  <si>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</si>
  <si>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</si>
  <si>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</si>
  <si>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</si>
  <si>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</si>
  <si>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</si>
  <si>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</si>
  <si>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</si>
  <si>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</si>
  <si>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</si>
  <si>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</si>
  <si>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</si>
  <si>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</si>
  <si>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</si>
  <si>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</si>
  <si>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</si>
  <si>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</si>
  <si>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</si>
  <si>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</si>
  <si>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</si>
  <si>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</si>
  <si>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</si>
  <si>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</si>
  <si>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</si>
  <si>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</si>
  <si>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</si>
  <si>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</si>
  <si>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</si>
  <si>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</si>
  <si>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</si>
  <si>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</si>
  <si>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</si>
  <si>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</si>
  <si>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</si>
  <si>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</si>
  <si>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</si>
  <si>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</si>
  <si>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</si>
  <si>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</si>
  <si>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</si>
  <si>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</si>
  <si>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</si>
  <si>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</si>
  <si>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</si>
  <si>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</si>
  <si>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</si>
  <si>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</si>
  <si>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</si>
  <si>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</si>
  <si>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</si>
  <si>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</si>
  <si>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</si>
  <si>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</si>
  <si>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</si>
  <si>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</si>
  <si>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</si>
  <si>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</si>
  <si>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</si>
  <si>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</si>
  <si>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</si>
  <si>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</si>
  <si>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</si>
  <si>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</si>
  <si>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</si>
  <si>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</si>
  <si>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</si>
  <si>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</si>
  <si>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</si>
  <si>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</si>
  <si>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</si>
  <si>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</si>
  <si>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</si>
  <si>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</si>
  <si>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</si>
  <si>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</si>
  <si>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</si>
  <si>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</si>
  <si>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</si>
  <si>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</si>
  <si>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</si>
  <si>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</si>
  <si>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</si>
  <si>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</si>
  <si>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</si>
  <si>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</si>
  <si>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</si>
  <si>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</si>
  <si>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</si>
  <si>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</si>
  <si>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</si>
  <si>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</si>
  <si>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</si>
  <si>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</si>
  <si>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</si>
  <si>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</si>
  <si>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</si>
  <si>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</si>
  <si>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</si>
  <si>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</si>
  <si>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</si>
  <si>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</si>
  <si>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</si>
  <si>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</si>
  <si>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</si>
  <si>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</si>
  <si>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</si>
  <si>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</si>
  <si>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</si>
  <si>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</si>
  <si>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</si>
  <si>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</si>
  <si>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</si>
  <si>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</si>
  <si>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</si>
  <si>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</si>
  <si>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</si>
  <si>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</si>
  <si>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</si>
  <si>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</si>
  <si>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</si>
  <si>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</si>
  <si>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</si>
  <si>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</si>
  <si>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</si>
  <si>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</si>
  <si>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</si>
  <si>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</si>
  <si>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</si>
  <si>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</si>
  <si>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</si>
  <si>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</si>
  <si>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</si>
  <si>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</si>
  <si>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</si>
  <si>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</si>
  <si>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</si>
  <si>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</si>
  <si>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</si>
  <si>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</si>
  <si>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</si>
  <si>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</si>
  <si>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</si>
  <si>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</si>
  <si>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</si>
  <si>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</si>
  <si>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</si>
  <si>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</si>
  <si>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</si>
  <si>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</si>
  <si>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</si>
  <si>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</si>
  <si>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</si>
  <si>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</si>
  <si>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</si>
  <si>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</si>
  <si>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</si>
  <si>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</si>
  <si>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</si>
  <si>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</si>
  <si>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</si>
  <si>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</si>
  <si>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</si>
  <si>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</si>
  <si>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</si>
  <si>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</si>
  <si>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</si>
  <si>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</si>
  <si>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</si>
  <si>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</si>
  <si>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</si>
  <si>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</si>
  <si>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</si>
  <si>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</si>
  <si>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</si>
  <si>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</si>
  <si>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</si>
  <si>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</si>
  <si>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</si>
  <si>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</si>
  <si>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</si>
  <si>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</si>
  <si>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</si>
  <si>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</si>
  <si>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</si>
  <si>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</si>
  <si>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</si>
  <si>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</si>
  <si>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</si>
  <si>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</si>
  <si>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</si>
  <si>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</si>
  <si>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</si>
  <si>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</si>
  <si>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</si>
  <si>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</si>
  <si>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</si>
  <si>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</si>
  <si>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</si>
  <si>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</si>
  <si>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</si>
  <si>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</si>
  <si>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</si>
  <si>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</si>
  <si>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</si>
  <si>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</si>
  <si>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</si>
  <si>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</si>
  <si>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</si>
  <si>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</si>
  <si>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</si>
  <si>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</si>
  <si>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</si>
  <si>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</si>
  <si>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</si>
  <si>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</si>
  <si>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</si>
  <si>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</si>
  <si>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</si>
  <si>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</si>
  <si>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</si>
  <si>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</si>
  <si>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</si>
  <si>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</si>
  <si>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</si>
  <si>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</si>
  <si>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</si>
  <si>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</si>
  <si>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</si>
  <si>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</si>
  <si>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</si>
  <si>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</si>
  <si>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</si>
  <si>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</si>
  <si>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</si>
  <si>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</si>
  <si>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</si>
  <si>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</si>
  <si>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</si>
  <si>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</si>
  <si>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</si>
  <si>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</si>
  <si>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</si>
  <si>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</si>
  <si>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</si>
  <si>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</si>
  <si>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</si>
  <si>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</si>
  <si>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</si>
  <si>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</si>
  <si>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</si>
  <si>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</si>
  <si>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</si>
  <si>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</si>
  <si>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</si>
  <si>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</si>
  <si>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</si>
  <si>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</si>
  <si>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</si>
  <si>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</si>
  <si>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</si>
  <si>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</si>
  <si>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</si>
  <si>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</si>
  <si>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</si>
  <si>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</si>
  <si>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</si>
  <si>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</si>
  <si>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</si>
  <si>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</si>
  <si>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</si>
  <si>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</si>
  <si>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</si>
  <si>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</si>
  <si>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</si>
  <si>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</si>
  <si>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</si>
  <si>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</si>
  <si>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</si>
  <si>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</si>
  <si>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</si>
  <si>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</si>
  <si>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</si>
  <si>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</si>
  <si>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</si>
  <si>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</si>
  <si>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</si>
  <si>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</si>
  <si>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</si>
  <si>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</si>
  <si>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</si>
  <si>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</si>
  <si>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</si>
  <si>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</si>
  <si>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</si>
  <si>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</si>
  <si>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</si>
  <si>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</si>
  <si>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</si>
  <si>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</si>
  <si>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</si>
  <si>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</si>
  <si>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</si>
  <si>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</si>
  <si>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</si>
  <si>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</si>
  <si>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</si>
  <si>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</si>
  <si>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</si>
  <si>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</si>
  <si>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</si>
  <si>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</si>
  <si>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</si>
  <si>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</si>
  <si>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</si>
  <si>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</si>
  <si>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</si>
  <si>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</si>
  <si>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</si>
  <si>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</si>
  <si>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</si>
  <si>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</si>
  <si>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</si>
  <si>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</si>
  <si>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</si>
  <si>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</si>
  <si>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</si>
  <si>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</si>
  <si>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</si>
  <si>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</si>
  <si>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</si>
  <si>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</si>
  <si>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</si>
  <si>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</si>
  <si>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</si>
  <si>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</si>
  <si>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</si>
  <si>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</si>
  <si>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</si>
  <si>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</si>
  <si>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</si>
  <si>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</si>
  <si>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</si>
  <si>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</si>
  <si>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</si>
  <si>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</si>
  <si>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</si>
  <si>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</si>
  <si>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</si>
  <si>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</si>
  <si>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</si>
  <si>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</si>
  <si>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</si>
  <si>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</si>
  <si>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</si>
  <si>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</si>
  <si>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</si>
  <si>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</si>
  <si>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</si>
  <si>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</si>
  <si>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</si>
  <si>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</si>
  <si>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</si>
  <si>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</si>
  <si>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</si>
  <si>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</si>
  <si>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</si>
  <si>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</si>
  <si>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</si>
  <si>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</si>
  <si>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</si>
  <si>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</si>
  <si>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</si>
  <si>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</si>
  <si>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</si>
  <si>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</si>
  <si>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</si>
  <si>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</si>
  <si>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</si>
  <si>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</si>
  <si>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</si>
  <si>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</si>
  <si>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</si>
  <si>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</si>
  <si>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</si>
  <si>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</si>
  <si>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</si>
  <si>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</si>
  <si>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</si>
  <si>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</si>
  <si>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</si>
  <si>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</si>
  <si>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</si>
  <si>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</si>
  <si>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</si>
  <si>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</si>
  <si>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</si>
  <si>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</si>
  <si>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</si>
  <si>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</si>
  <si>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</si>
  <si>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</si>
  <si>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</si>
  <si>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</si>
  <si>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</si>
  <si>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</si>
  <si>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</si>
  <si>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</si>
  <si>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</si>
  <si>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</si>
  <si>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</si>
  <si>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</si>
  <si>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</si>
  <si>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</si>
  <si>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</si>
  <si>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</si>
  <si>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</si>
  <si>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</si>
  <si>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</si>
  <si>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</si>
  <si>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</si>
  <si>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</si>
  <si>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</si>
  <si>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</si>
  <si>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</si>
  <si>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</si>
  <si>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</si>
  <si>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</si>
  <si>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</si>
  <si>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</si>
  <si>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</si>
  <si>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</si>
  <si>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</si>
  <si>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</si>
  <si>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</si>
  <si>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</si>
  <si>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</si>
  <si>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</si>
  <si>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</si>
  <si>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</si>
  <si>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</si>
  <si>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</si>
  <si>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</si>
  <si>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</si>
  <si>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</si>
  <si>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</si>
  <si>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</si>
  <si>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</si>
  <si>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</si>
  <si>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</si>
  <si>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</si>
  <si>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</si>
  <si>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</si>
  <si>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</si>
  <si>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</si>
  <si>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</si>
  <si>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</si>
  <si>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</si>
  <si>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</si>
  <si>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</si>
  <si>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</si>
  <si>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</si>
  <si>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</si>
  <si>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</si>
  <si>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</si>
  <si>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</si>
  <si>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</si>
  <si>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</si>
  <si>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</si>
  <si>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</si>
  <si>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</si>
  <si>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</si>
  <si>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</si>
  <si>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</si>
  <si>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</si>
  <si>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</si>
  <si>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</si>
  <si>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</si>
  <si>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</si>
  <si>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</si>
  <si>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</si>
  <si>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</si>
  <si>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</si>
  <si>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</si>
  <si>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</si>
  <si>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</si>
  <si>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</si>
  <si>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</si>
  <si>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</si>
  <si>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</si>
  <si>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</si>
  <si>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</si>
  <si>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</si>
  <si>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</si>
  <si>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</si>
  <si>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</si>
  <si>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</si>
  <si>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</si>
  <si>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</si>
  <si>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</si>
  <si>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</si>
  <si>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</si>
  <si>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</si>
  <si>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</si>
  <si>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</si>
  <si>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</si>
  <si>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</si>
  <si>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</si>
  <si>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</si>
  <si>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</si>
  <si>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</si>
  <si>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</si>
  <si>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</si>
  <si>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</si>
  <si>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</si>
  <si>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</si>
  <si>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</si>
  <si>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</si>
  <si>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</si>
  <si>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</si>
  <si>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</si>
  <si>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</si>
  <si>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</si>
  <si>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</si>
  <si>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</si>
  <si>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</si>
  <si>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</si>
  <si>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</si>
  <si>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</si>
  <si>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</si>
  <si>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</si>
  <si>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</si>
  <si>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</si>
  <si>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</si>
  <si>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</si>
  <si>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</si>
  <si>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</si>
  <si>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</si>
  <si>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</si>
  <si>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</si>
  <si>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</si>
  <si>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</si>
  <si>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</si>
  <si>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</si>
  <si>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</si>
  <si>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</si>
  <si>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</si>
  <si>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</si>
  <si>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</si>
  <si>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</si>
  <si>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</si>
  <si>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</si>
  <si>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</si>
  <si>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</si>
  <si>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</si>
  <si>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</si>
  <si>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</si>
  <si>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</si>
  <si>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</si>
  <si>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</si>
  <si>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</si>
  <si>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</si>
  <si>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</si>
  <si>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</si>
  <si>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</si>
  <si>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</si>
  <si>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</si>
  <si>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</si>
  <si>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</si>
  <si>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</si>
  <si>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</si>
  <si>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</si>
  <si>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</si>
  <si>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</si>
  <si>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</si>
  <si>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</si>
  <si>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</si>
  <si>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</si>
  <si>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</si>
  <si>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</si>
  <si>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</si>
  <si>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</si>
  <si>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</si>
  <si>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</si>
  <si>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</si>
  <si>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</si>
  <si>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</si>
  <si>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</si>
  <si>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</si>
  <si>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</si>
  <si>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</si>
  <si>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</si>
  <si>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</si>
  <si>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</si>
  <si>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</si>
  <si>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</si>
  <si>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</si>
  <si>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</si>
  <si>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</si>
  <si>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</si>
  <si>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</si>
  <si>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</si>
  <si>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</si>
  <si>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</si>
  <si>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</si>
  <si>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</si>
  <si>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</si>
  <si>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</si>
  <si>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</si>
  <si>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</si>
  <si>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</si>
  <si>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</si>
  <si>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</si>
  <si>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</si>
  <si>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</si>
  <si>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</si>
  <si>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</si>
  <si>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</si>
  <si>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</si>
  <si>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</si>
  <si>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</si>
  <si>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</si>
  <si>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</si>
  <si>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</si>
  <si>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</si>
  <si>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</si>
  <si>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</si>
  <si>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</si>
  <si>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</si>
  <si>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</si>
  <si>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</si>
  <si>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</si>
  <si>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</si>
  <si>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</si>
  <si>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</si>
  <si>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</si>
  <si>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</si>
  <si>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</si>
  <si>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</si>
  <si>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</si>
  <si>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</si>
  <si>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</si>
  <si>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</si>
  <si>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</si>
  <si>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</si>
  <si>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</si>
  <si>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</si>
  <si>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</si>
  <si>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</si>
  <si>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</si>
  <si>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</si>
  <si>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</si>
  <si>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</si>
  <si>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</si>
  <si>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</si>
  <si>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</si>
  <si>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</si>
  <si>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</si>
  <si>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</si>
  <si>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</si>
  <si>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</si>
  <si>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</si>
  <si>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</si>
  <si>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</si>
  <si>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</si>
  <si>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</si>
  <si>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</si>
  <si>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</si>
  <si>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</si>
  <si>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</si>
  <si>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</si>
  <si>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</si>
  <si>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</si>
  <si>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</si>
  <si>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</si>
  <si>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</si>
  <si>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</si>
  <si>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</si>
  <si>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</si>
  <si>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</si>
  <si>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</si>
  <si>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</si>
  <si>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</si>
  <si>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</si>
  <si>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</si>
  <si>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</si>
  <si>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</si>
  <si>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</si>
  <si>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</si>
  <si>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</si>
  <si>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</si>
  <si>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</si>
  <si>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</si>
  <si>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</si>
  <si>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</si>
  <si>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</si>
  <si>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</si>
  <si>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</si>
  <si>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</si>
  <si>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</si>
  <si>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</si>
  <si>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</si>
  <si>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</si>
  <si>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</si>
  <si>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</si>
  <si>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</si>
  <si>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</si>
  <si>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</si>
  <si>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</si>
  <si>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</si>
  <si>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</si>
  <si>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</si>
  <si>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</si>
  <si>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</si>
  <si>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</si>
  <si>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</si>
  <si>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</si>
  <si>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</si>
  <si>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</si>
  <si>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</si>
  <si>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</si>
  <si>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</si>
  <si>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</si>
  <si>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</si>
  <si>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</si>
  <si>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</si>
  <si>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</si>
  <si>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</si>
  <si>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</si>
  <si>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</si>
  <si>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</si>
  <si>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</si>
  <si>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</si>
  <si>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</si>
  <si>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</si>
  <si>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</si>
  <si>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</si>
  <si>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</si>
  <si>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</si>
  <si>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</si>
  <si>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</si>
  <si>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</si>
  <si>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</si>
  <si>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</si>
  <si>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</si>
  <si>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</si>
  <si>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</si>
  <si>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</si>
  <si>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</si>
  <si>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</si>
  <si>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</si>
  <si>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</si>
  <si>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</si>
  <si>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</si>
  <si>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</si>
  <si>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</si>
  <si>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</si>
  <si>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</si>
  <si>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</si>
  <si>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</si>
  <si>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</si>
  <si>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</si>
  <si>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</si>
  <si>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</si>
  <si>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</si>
  <si>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</si>
  <si>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</si>
  <si>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</si>
  <si>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</si>
  <si>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</si>
  <si>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</si>
  <si>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</si>
  <si>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</si>
  <si>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</si>
  <si>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</si>
  <si>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</si>
  <si>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</si>
  <si>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</si>
  <si>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</si>
  <si>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</si>
  <si>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</si>
  <si>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</si>
  <si>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</si>
  <si>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</si>
  <si>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</si>
  <si>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</si>
  <si>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</si>
  <si>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</si>
  <si>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</si>
  <si>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</si>
  <si>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</si>
  <si>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</si>
  <si>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</si>
  <si>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</si>
  <si>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</si>
  <si>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</si>
  <si>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</si>
  <si>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</si>
  <si>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</si>
  <si>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</si>
  <si>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</si>
  <si>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</si>
  <si>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</si>
  <si>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</si>
  <si>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</si>
  <si>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</si>
  <si>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</si>
  <si>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</si>
  <si>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</si>
  <si>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</si>
  <si>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</si>
  <si>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</si>
  <si>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</si>
  <si>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</si>
  <si>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</si>
  <si>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</si>
  <si>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</si>
  <si>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</si>
  <si>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</si>
  <si>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</si>
  <si>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</si>
  <si>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</si>
  <si>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</si>
  <si>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</si>
  <si>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</si>
  <si>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</si>
  <si>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</si>
  <si>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</si>
  <si>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</si>
  <si>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</si>
  <si>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</si>
  <si>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</si>
  <si>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</si>
  <si>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</si>
  <si>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</si>
  <si>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</si>
  <si>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</si>
  <si>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</si>
  <si>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</si>
  <si>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</si>
  <si>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</si>
  <si>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</si>
  <si>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</si>
  <si>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</si>
  <si>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</si>
  <si>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</si>
  <si>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</si>
  <si>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</si>
  <si>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</si>
  <si>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</si>
  <si>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</si>
  <si>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</si>
  <si>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</si>
  <si>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</si>
  <si>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</si>
  <si>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</si>
  <si>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</si>
  <si>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</si>
  <si>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</si>
  <si>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</si>
  <si>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</si>
  <si>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</si>
  <si>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</si>
  <si>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</si>
  <si>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</si>
  <si>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</si>
  <si>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</si>
  <si>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</si>
  <si>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</si>
  <si>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</si>
  <si>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</si>
  <si>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</si>
  <si>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</si>
  <si>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</si>
  <si>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</si>
  <si>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</si>
  <si>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</si>
  <si>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</si>
  <si>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</si>
  <si>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</si>
  <si>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</si>
  <si>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</si>
  <si>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</si>
  <si>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</si>
  <si>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</si>
  <si>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</si>
  <si>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</si>
  <si>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</si>
  <si>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</si>
  <si>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</si>
  <si>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</si>
  <si>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</si>
  <si>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</si>
  <si>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</si>
  <si>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</si>
  <si>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</si>
  <si>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</si>
  <si>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</si>
  <si>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</si>
  <si>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</si>
  <si>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</si>
  <si>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</si>
  <si>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</si>
  <si>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</si>
  <si>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</si>
  <si>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</si>
  <si>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</si>
  <si>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</si>
  <si>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</si>
  <si>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</si>
  <si>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</si>
  <si>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</si>
  <si>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</si>
  <si>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</si>
  <si>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</si>
  <si>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</si>
  <si>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</si>
  <si>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</si>
  <si>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</si>
  <si>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</si>
  <si>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</si>
  <si>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</si>
  <si>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</si>
  <si>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</si>
  <si>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</si>
  <si>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</si>
  <si>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</si>
  <si>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</si>
  <si>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</si>
  <si>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</si>
  <si>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</si>
  <si>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</si>
  <si>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</si>
  <si>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</si>
  <si>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</si>
  <si>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</si>
  <si>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</si>
  <si>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</si>
  <si>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</si>
  <si>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</si>
  <si>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</si>
  <si>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</si>
  <si>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</si>
  <si>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</si>
  <si>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</si>
  <si>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</si>
  <si>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</si>
  <si>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</si>
  <si>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</si>
  <si>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</si>
  <si>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</si>
  <si>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</si>
  <si>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</si>
  <si>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</si>
  <si>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</si>
  <si>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</si>
  <si>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</si>
  <si>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</si>
  <si>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</si>
  <si>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</si>
  <si>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</si>
  <si>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</si>
  <si>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</si>
  <si>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</si>
  <si>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</si>
  <si>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</si>
  <si>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</si>
  <si>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</si>
  <si>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</si>
  <si>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</si>
  <si>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</si>
  <si>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</si>
  <si>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</si>
  <si>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</si>
  <si>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</si>
  <si>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</si>
  <si>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</si>
  <si>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</si>
  <si>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</si>
  <si>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</si>
  <si>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</si>
  <si>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</si>
  <si>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</si>
  <si>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</si>
  <si>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</si>
  <si>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</si>
  <si>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</si>
  <si>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</si>
  <si>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</si>
  <si>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</si>
  <si>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</si>
  <si>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</si>
  <si>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</si>
  <si>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</si>
  <si>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</si>
  <si>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</si>
  <si>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</si>
  <si>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</si>
  <si>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</si>
  <si>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</si>
  <si>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</si>
  <si>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</si>
  <si>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</si>
  <si>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</si>
  <si>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</si>
  <si>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</si>
  <si>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</si>
  <si>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</si>
  <si>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</si>
  <si>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</si>
  <si>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</si>
  <si>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</si>
  <si>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</si>
  <si>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</si>
  <si>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</si>
  <si>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</si>
  <si>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</si>
  <si>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</si>
  <si>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</si>
  <si>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</si>
  <si>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</si>
  <si>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</si>
  <si>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</si>
  <si>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</si>
  <si>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</si>
  <si>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</si>
  <si>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</si>
  <si>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</si>
  <si>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</si>
  <si>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</si>
  <si>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</si>
  <si>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</si>
  <si>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</si>
  <si>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</si>
  <si>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</si>
  <si>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</si>
  <si>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</si>
  <si>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</si>
  <si>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</si>
  <si>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</si>
  <si>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</si>
  <si>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</si>
  <si>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</si>
  <si>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</si>
  <si>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</si>
  <si>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</si>
  <si>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</si>
  <si>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</si>
  <si>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</si>
  <si>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</si>
  <si>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</si>
  <si>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</si>
  <si>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</si>
  <si>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</si>
  <si>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</si>
  <si>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</si>
  <si>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</si>
  <si>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</si>
  <si>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</si>
  <si>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</si>
  <si>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</si>
  <si>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</si>
  <si>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</si>
  <si>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</si>
  <si>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</si>
  <si>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</si>
  <si>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</si>
  <si>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</si>
  <si>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</si>
  <si>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</si>
  <si>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</si>
  <si>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</si>
  <si>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</si>
  <si>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</si>
  <si>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</si>
  <si>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</si>
  <si>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</si>
  <si>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</si>
  <si>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</si>
  <si>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</si>
  <si>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</si>
  <si>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</si>
  <si>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</si>
  <si>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</si>
  <si>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</si>
  <si>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</si>
  <si>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</si>
  <si>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</si>
  <si>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</si>
  <si>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</si>
  <si>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</si>
  <si>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</si>
  <si>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</si>
  <si>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</si>
  <si>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</si>
  <si>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</si>
  <si>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</si>
  <si>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</si>
  <si>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</si>
  <si>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</si>
  <si>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</si>
  <si>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</si>
  <si>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</si>
  <si>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</si>
  <si>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</si>
  <si>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</si>
  <si>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</si>
  <si>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</si>
  <si>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</si>
  <si>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</si>
  <si>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</si>
  <si>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</si>
  <si>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</si>
  <si>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</si>
  <si>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</si>
  <si>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</si>
  <si>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</si>
  <si>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</si>
  <si>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</si>
  <si>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</si>
  <si>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</si>
  <si>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</si>
  <si>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</si>
  <si>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</si>
  <si>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</si>
  <si>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</si>
  <si>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</si>
  <si>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</si>
  <si>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</si>
  <si>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</si>
  <si>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</si>
  <si>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</si>
  <si>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</si>
  <si>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</si>
  <si>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</si>
  <si>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</si>
  <si>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</si>
  <si>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</si>
  <si>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</si>
  <si>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</si>
  <si>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</si>
  <si>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</si>
  <si>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</si>
  <si>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</si>
  <si>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</si>
  <si>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</si>
  <si>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</si>
  <si>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</si>
  <si>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</si>
  <si>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</si>
  <si>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</si>
  <si>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</si>
  <si>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</si>
  <si>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</si>
  <si>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</si>
  <si>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</si>
  <si>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</si>
  <si>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</si>
  <si>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</si>
  <si>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</si>
  <si>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</si>
  <si>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</si>
  <si>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</si>
  <si>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</si>
  <si>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</si>
  <si>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</si>
  <si>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</si>
  <si>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</si>
  <si>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</si>
  <si>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</si>
  <si>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</si>
  <si>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</si>
  <si>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</si>
  <si>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</si>
  <si>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</si>
  <si>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</si>
  <si>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</si>
  <si>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</si>
  <si>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</si>
  <si>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</si>
  <si>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</si>
  <si>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</si>
  <si>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</si>
  <si>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</si>
  <si>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</si>
  <si>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</si>
  <si>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</si>
  <si>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</si>
  <si>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</si>
  <si>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</si>
  <si>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</si>
  <si>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</si>
  <si>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</si>
  <si>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</si>
  <si>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</si>
  <si>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</si>
  <si>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</si>
  <si>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</si>
  <si>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</si>
  <si>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</si>
  <si>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</si>
  <si>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</si>
  <si>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</si>
  <si>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</si>
  <si>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</si>
  <si>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</si>
  <si>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</si>
  <si>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</si>
  <si>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</si>
  <si>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</si>
  <si>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</si>
  <si>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</si>
  <si>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</si>
  <si>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</si>
  <si>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</si>
  <si>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</si>
  <si>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</si>
  <si>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</si>
  <si>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</si>
  <si>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</si>
  <si>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</si>
  <si>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</si>
  <si>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</si>
  <si>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</si>
  <si>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</si>
  <si>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</si>
  <si>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</si>
  <si>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</si>
  <si>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</si>
  <si>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</si>
  <si>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</si>
  <si>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</si>
  <si>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</si>
  <si>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</si>
  <si>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</si>
  <si>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</si>
  <si>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</si>
  <si>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</si>
  <si>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</si>
  <si>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</si>
  <si>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</si>
  <si>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</si>
  <si>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</si>
  <si>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</si>
  <si>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</si>
  <si>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</si>
  <si>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</si>
  <si>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</si>
  <si>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</si>
  <si>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</si>
  <si>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</si>
  <si>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</si>
  <si>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</si>
  <si>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</si>
  <si>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</si>
  <si>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</si>
  <si>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</si>
  <si>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</si>
  <si>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</si>
  <si>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</si>
  <si>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</si>
  <si>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</si>
  <si>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</si>
  <si>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</si>
  <si>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</si>
  <si>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</si>
  <si>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</si>
  <si>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</si>
  <si>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</si>
  <si>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</si>
  <si>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</si>
  <si>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</si>
  <si>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</si>
  <si>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</si>
  <si>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</si>
  <si>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</si>
  <si>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</si>
  <si>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</si>
  <si>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</si>
  <si>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</si>
  <si>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</si>
  <si>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</si>
  <si>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</si>
  <si>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</si>
  <si>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</si>
  <si>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</si>
  <si>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</si>
  <si>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</si>
  <si>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</si>
  <si>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</si>
  <si>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</si>
  <si>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</si>
  <si>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</si>
  <si>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</si>
  <si>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</si>
  <si>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</si>
  <si>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</si>
  <si>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</si>
  <si>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</si>
  <si>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</si>
  <si>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</si>
  <si>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</si>
  <si>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</si>
  <si>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</si>
  <si>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</si>
  <si>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</si>
  <si>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</si>
  <si>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</si>
  <si>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</si>
  <si>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</si>
  <si>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</si>
  <si>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</si>
  <si>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</si>
  <si>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</si>
  <si>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</si>
  <si>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</si>
  <si>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</si>
  <si>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</si>
  <si>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</si>
  <si>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</si>
  <si>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</si>
  <si>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</si>
  <si>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</si>
  <si>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</si>
  <si>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</si>
  <si>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</si>
  <si>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</si>
  <si>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</si>
  <si>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</si>
  <si>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</si>
  <si>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</si>
  <si>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</si>
  <si>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</si>
  <si>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</si>
  <si>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</si>
  <si>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</si>
  <si>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</si>
  <si>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</si>
  <si>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</si>
  <si>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</si>
  <si>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</si>
  <si>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</si>
  <si>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</si>
  <si>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</si>
  <si>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</si>
  <si>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</si>
  <si>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</si>
  <si>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</si>
  <si>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</si>
  <si>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</si>
  <si>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</si>
  <si>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</si>
  <si>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</si>
  <si>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</si>
  <si>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</si>
  <si>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</si>
  <si>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</si>
  <si>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</si>
  <si>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</si>
  <si>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</si>
  <si>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</si>
  <si>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</si>
  <si>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</si>
  <si>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</si>
  <si>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</si>
  <si>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</si>
  <si>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</si>
  <si>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</si>
  <si>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</si>
  <si>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</si>
  <si>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</si>
  <si>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</si>
  <si>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</si>
  <si>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</si>
  <si>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</si>
  <si>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</si>
  <si>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</si>
  <si>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</si>
  <si>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</si>
  <si>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</si>
  <si>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</si>
  <si>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</si>
  <si>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</si>
  <si>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</si>
  <si>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</si>
  <si>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</si>
  <si>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</si>
  <si>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</si>
  <si>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</si>
  <si>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</si>
  <si>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</si>
  <si>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</si>
  <si>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</si>
  <si>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</si>
  <si>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</si>
  <si>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</si>
  <si>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</si>
  <si>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</si>
  <si>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</si>
  <si>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</si>
  <si>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</si>
  <si>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</si>
  <si>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</si>
  <si>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</si>
  <si>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</si>
  <si>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</si>
  <si>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</si>
  <si>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</si>
  <si>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</si>
  <si>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</si>
  <si>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</si>
  <si>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</si>
  <si>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</si>
  <si>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</si>
  <si>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</si>
  <si>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</si>
  <si>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</si>
  <si>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</si>
  <si>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</si>
  <si>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</si>
  <si>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</si>
  <si>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</si>
  <si>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</si>
  <si>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</si>
  <si>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</si>
  <si>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</si>
  <si>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</si>
  <si>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</si>
  <si>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</si>
  <si>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</si>
  <si>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</si>
  <si>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</si>
  <si>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</si>
  <si>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</si>
  <si>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</si>
  <si>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</si>
  <si>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</si>
  <si>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</si>
  <si>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</si>
  <si>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</si>
  <si>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</si>
  <si>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</si>
  <si>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</si>
  <si>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</si>
  <si>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</si>
  <si>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</si>
  <si>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</si>
  <si>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</si>
  <si>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</si>
  <si>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</si>
  <si>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</si>
  <si>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</si>
  <si>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</si>
  <si>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</si>
  <si>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</si>
  <si>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</si>
  <si>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</si>
  <si>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</si>
  <si>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</si>
  <si>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</si>
  <si>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</si>
  <si>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</si>
  <si>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</si>
  <si>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</si>
  <si>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</si>
  <si>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</si>
  <si>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</si>
  <si>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</si>
  <si>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</si>
  <si>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</si>
  <si>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</si>
  <si>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</si>
  <si>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</si>
  <si>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</si>
  <si>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</si>
  <si>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</si>
  <si>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</si>
  <si>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</si>
  <si>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</si>
  <si>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</si>
  <si>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</si>
  <si>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</si>
  <si>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</si>
  <si>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</si>
  <si>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</si>
  <si>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</si>
  <si>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</si>
  <si>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</si>
  <si>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</si>
  <si>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</si>
  <si>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</si>
  <si>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</si>
  <si>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</si>
  <si>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</si>
  <si>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</si>
  <si>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</si>
  <si>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</si>
  <si>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</si>
  <si>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</si>
  <si>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</si>
  <si>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</si>
  <si>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</si>
  <si>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</si>
  <si>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</si>
  <si>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</si>
  <si>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</si>
  <si>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</si>
  <si>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</si>
  <si>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</si>
  <si>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</si>
  <si>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</si>
  <si>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</si>
  <si>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</si>
  <si>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</si>
  <si>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</si>
  <si>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</si>
  <si>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</si>
  <si>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</si>
  <si>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</si>
  <si>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</si>
  <si>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</si>
  <si>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</si>
  <si>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</si>
  <si>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</si>
  <si>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</si>
  <si>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</si>
  <si>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</si>
  <si>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</si>
  <si>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</si>
  <si>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</si>
  <si>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</si>
  <si>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</si>
  <si>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</si>
  <si>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</si>
  <si>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</si>
  <si>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</si>
  <si>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</si>
  <si>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</si>
  <si>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</si>
  <si>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</si>
  <si>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</si>
  <si>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</si>
  <si>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</si>
  <si>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</si>
  <si>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</si>
  <si>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</si>
  <si>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</si>
  <si>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</si>
  <si>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</si>
  <si>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</si>
  <si>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</si>
  <si>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</si>
  <si>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</si>
  <si>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</si>
  <si>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</si>
  <si>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</si>
  <si>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</si>
  <si>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</si>
  <si>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</si>
  <si>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</si>
  <si>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</si>
  <si>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</si>
  <si>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</si>
  <si>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</si>
  <si>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</si>
  <si>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</si>
  <si>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</si>
  <si>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</si>
  <si>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</si>
  <si>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</si>
  <si>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</si>
  <si>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</si>
  <si>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</si>
  <si>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</si>
  <si>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</si>
  <si>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</si>
  <si>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</si>
  <si>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</si>
  <si>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</si>
  <si>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</si>
  <si>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</si>
  <si>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</si>
  <si>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</si>
  <si>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</si>
  <si>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</si>
  <si>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</si>
  <si>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</si>
  <si>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</si>
  <si>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</si>
  <si>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</si>
  <si>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</si>
  <si>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</si>
  <si>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</si>
  <si>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</si>
  <si>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</si>
  <si>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</si>
  <si>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</si>
  <si>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</si>
  <si>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</si>
  <si>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</si>
  <si>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</si>
  <si>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</si>
  <si>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</si>
  <si>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</si>
  <si>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</si>
  <si>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</si>
  <si>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</si>
  <si>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</si>
  <si>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</si>
  <si>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</si>
  <si>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</si>
  <si>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</si>
  <si>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</si>
  <si>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</si>
  <si>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</si>
  <si>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</si>
  <si>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</si>
  <si>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</si>
  <si>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</si>
  <si>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</si>
  <si>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</si>
  <si>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</si>
  <si>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</si>
  <si>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</si>
  <si>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</si>
  <si>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</si>
  <si>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</si>
  <si>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</si>
  <si>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</si>
  <si>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</si>
  <si>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</si>
  <si>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</si>
  <si>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</si>
  <si>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</si>
  <si>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</si>
  <si>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</si>
  <si>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</si>
  <si>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</si>
  <si>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</si>
  <si>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</si>
  <si>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</si>
  <si>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</si>
  <si>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</si>
  <si>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</si>
  <si>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</si>
  <si>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</si>
  <si>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</si>
  <si>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</si>
  <si>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</si>
  <si>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</si>
  <si>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</si>
  <si>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</si>
  <si>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</si>
  <si>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</si>
  <si>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</si>
  <si>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</si>
  <si>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</si>
  <si>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</si>
  <si>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</si>
  <si>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</si>
  <si>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</si>
  <si>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</si>
  <si>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</si>
  <si>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</si>
  <si>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</si>
  <si>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</si>
  <si>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</si>
  <si>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</si>
  <si>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</si>
  <si>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</si>
  <si>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</si>
  <si>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</si>
  <si>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</si>
  <si>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</si>
  <si>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</si>
  <si>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</si>
  <si>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</si>
  <si>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</si>
  <si>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</si>
  <si>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</si>
  <si>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</si>
  <si>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</si>
  <si>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</si>
  <si>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</si>
  <si>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</si>
  <si>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</si>
  <si>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</si>
  <si>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</si>
  <si>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</si>
  <si>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</si>
  <si>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</si>
  <si>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</si>
  <si>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</si>
  <si>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</si>
  <si>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</si>
  <si>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</si>
  <si>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</si>
  <si>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</si>
  <si>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</si>
  <si>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</si>
  <si>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</si>
  <si>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</si>
  <si>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</si>
  <si>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</si>
  <si>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</si>
  <si>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</si>
  <si>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</si>
  <si>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</si>
  <si>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</si>
  <si>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</si>
  <si>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</si>
  <si>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</si>
  <si>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</si>
  <si>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</si>
  <si>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</si>
  <si>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</si>
  <si>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</si>
  <si>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</si>
  <si>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</si>
  <si>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</si>
  <si>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</si>
  <si>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</si>
  <si>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</si>
  <si>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</si>
  <si>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</si>
  <si>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</si>
  <si>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</si>
  <si>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</si>
  <si>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</si>
  <si>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</si>
  <si>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</si>
  <si>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</si>
  <si>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</si>
  <si>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</si>
  <si>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</si>
  <si>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</si>
  <si>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</si>
  <si>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</si>
  <si>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</si>
  <si>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</si>
  <si>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</si>
  <si>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</si>
  <si>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</si>
  <si>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</si>
  <si>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</si>
  <si>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</si>
  <si>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</si>
  <si>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</si>
  <si>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</si>
  <si>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</si>
  <si>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</si>
  <si>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</si>
  <si>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</si>
  <si>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</si>
  <si>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</si>
  <si>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</si>
  <si>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</si>
  <si>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</si>
  <si>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</si>
  <si>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</si>
  <si>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</si>
  <si>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</si>
  <si>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</si>
  <si>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</si>
  <si>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</si>
  <si>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</si>
  <si>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</si>
  <si>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</si>
  <si>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</si>
  <si>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</si>
  <si>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</si>
  <si>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</si>
  <si>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</si>
  <si>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</si>
  <si>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</si>
  <si>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</si>
  <si>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</si>
  <si>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</si>
  <si>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</si>
  <si>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</si>
  <si>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</si>
  <si>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</si>
  <si>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</si>
  <si>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</si>
  <si>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</si>
  <si>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</si>
  <si>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</si>
  <si>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</si>
  <si>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</si>
  <si>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</si>
  <si>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</si>
  <si>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</si>
  <si>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</si>
  <si>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</si>
  <si>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</si>
  <si>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</si>
  <si>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</si>
  <si>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</si>
  <si>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</si>
  <si>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</si>
  <si>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</si>
  <si>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</si>
  <si>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</si>
  <si>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</si>
  <si>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</si>
  <si>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</si>
  <si>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</si>
  <si>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</si>
  <si>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</si>
  <si>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</si>
  <si>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</si>
  <si>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</si>
  <si>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</si>
  <si>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</si>
  <si>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</si>
  <si>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</si>
  <si>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</si>
  <si>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</si>
  <si>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</si>
  <si>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</si>
  <si>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</si>
  <si>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</si>
  <si>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</si>
  <si>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</si>
  <si>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</si>
  <si>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</si>
  <si>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</si>
  <si>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</si>
  <si>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</si>
  <si>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</si>
  <si>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</si>
  <si>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</si>
  <si>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</si>
  <si>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</si>
  <si>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</si>
  <si>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</si>
  <si>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</si>
  <si>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</si>
  <si>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</si>
  <si>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</si>
  <si>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</si>
  <si>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</si>
  <si>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</si>
  <si>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</si>
  <si>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</si>
  <si>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</si>
  <si>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</si>
  <si>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</si>
  <si>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</si>
  <si>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</si>
  <si>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</si>
  <si>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</si>
  <si>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</si>
  <si>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</si>
  <si>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</si>
  <si>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</si>
  <si>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</si>
  <si>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</si>
  <si>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</si>
  <si>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</si>
  <si>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</si>
  <si>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</si>
  <si>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</si>
  <si>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</si>
  <si>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</si>
  <si>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</si>
  <si>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</si>
  <si>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</si>
  <si>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</si>
  <si>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</si>
  <si>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</si>
  <si>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</si>
  <si>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</si>
  <si>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</si>
  <si>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</si>
  <si>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</si>
  <si>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</si>
  <si>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</si>
  <si>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</si>
  <si>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</si>
  <si>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</si>
  <si>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</si>
  <si>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</si>
  <si>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</si>
  <si>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</si>
  <si>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</si>
  <si>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</si>
  <si>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</si>
  <si>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</si>
  <si>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</si>
  <si>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</si>
  <si>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</si>
  <si>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</si>
  <si>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</si>
  <si>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</si>
  <si>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</si>
  <si>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</si>
  <si>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</si>
  <si>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</si>
  <si>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</si>
  <si>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</si>
  <si>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</si>
  <si>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</si>
  <si>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</si>
  <si>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</si>
  <si>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</si>
  <si>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</si>
  <si>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</si>
  <si>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</si>
  <si>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</si>
  <si>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</si>
  <si>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</si>
  <si>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</si>
  <si>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</si>
  <si>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</si>
  <si>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</si>
  <si>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</si>
  <si>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</si>
  <si>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</si>
  <si>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</si>
  <si>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</si>
  <si>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</si>
  <si>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</si>
  <si>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</si>
  <si>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</si>
  <si>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</si>
  <si>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</si>
  <si>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</si>
  <si>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</si>
  <si>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</si>
  <si>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</si>
  <si>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</si>
  <si>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</si>
  <si>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</si>
  <si>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</si>
  <si>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</si>
  <si>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</si>
  <si>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</si>
  <si>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</si>
  <si>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</si>
  <si>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</si>
  <si>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</si>
  <si>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</si>
  <si>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</si>
  <si>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</si>
  <si>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</si>
  <si>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</si>
  <si>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</si>
  <si>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</si>
  <si>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</si>
  <si>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</si>
  <si>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</si>
  <si>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</si>
  <si>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</si>
  <si>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</si>
  <si>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</si>
  <si>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</si>
  <si>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</si>
  <si>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</si>
  <si>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</si>
  <si>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</si>
  <si>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</si>
  <si>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</si>
  <si>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</si>
  <si>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</si>
  <si>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</si>
  <si>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</si>
  <si>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</si>
  <si>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</si>
  <si>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</si>
  <si>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</si>
  <si>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</si>
  <si>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</si>
  <si>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</si>
  <si>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</si>
  <si>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</si>
  <si>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</si>
  <si>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</si>
  <si>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</si>
  <si>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</si>
  <si>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</si>
  <si>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</si>
  <si>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</si>
  <si>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</si>
  <si>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</si>
  <si>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</si>
  <si>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</si>
  <si>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</si>
  <si>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</si>
  <si>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</si>
  <si>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</si>
  <si>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</si>
  <si>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</si>
  <si>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</si>
  <si>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</si>
  <si>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</si>
  <si>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</si>
  <si>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</si>
  <si>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</si>
  <si>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</si>
  <si>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</si>
  <si>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</si>
  <si>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</si>
  <si>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</si>
  <si>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</si>
  <si>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</si>
  <si>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</si>
  <si>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</si>
  <si>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</si>
  <si>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</si>
  <si>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</si>
  <si>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</si>
  <si>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</si>
  <si>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</si>
  <si>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</si>
  <si>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</si>
  <si>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</si>
  <si>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</si>
  <si>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</si>
  <si>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</si>
  <si>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</si>
  <si>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</si>
  <si>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</si>
  <si>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</si>
  <si>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</si>
  <si>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</si>
  <si>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</si>
  <si>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</si>
  <si>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</si>
  <si>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</si>
  <si>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</si>
  <si>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</si>
  <si>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</si>
  <si>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</si>
  <si>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</si>
  <si>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</si>
  <si>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</si>
  <si>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</si>
  <si>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</si>
  <si>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</si>
  <si>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</si>
  <si>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</si>
  <si>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</si>
  <si>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</si>
  <si>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</si>
  <si>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</si>
  <si>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</si>
  <si>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</si>
  <si>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</si>
  <si>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</si>
  <si>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</si>
  <si>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</si>
  <si>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</si>
  <si>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</si>
  <si>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</si>
  <si>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</si>
  <si>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</si>
  <si>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</si>
  <si>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</si>
  <si>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</si>
  <si>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</si>
  <si>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</si>
  <si>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</si>
  <si>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</si>
  <si>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</si>
  <si>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</si>
  <si>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</si>
  <si>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</si>
  <si>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</si>
  <si>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</si>
  <si>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</si>
  <si>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</si>
  <si>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</si>
  <si>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</si>
  <si>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</si>
  <si>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</si>
  <si>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</si>
  <si>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</si>
  <si>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</si>
  <si>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</si>
  <si>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</si>
  <si>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</si>
  <si>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</si>
  <si>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</si>
  <si>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</si>
  <si>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</si>
  <si>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</si>
  <si>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</si>
  <si>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</si>
  <si>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</si>
  <si>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</si>
  <si>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</si>
  <si>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</si>
  <si>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</si>
  <si>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</si>
  <si>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</si>
  <si>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</si>
  <si>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</si>
  <si>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</si>
  <si>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</si>
  <si>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</si>
  <si>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</si>
  <si>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</si>
  <si>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</si>
  <si>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</si>
  <si>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</si>
  <si>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</si>
  <si>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</si>
  <si>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</si>
  <si>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</si>
  <si>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</si>
  <si>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</si>
  <si>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</si>
  <si>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</si>
  <si>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</si>
  <si>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</si>
  <si>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</si>
  <si>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</si>
  <si>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</si>
  <si>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</si>
  <si>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</si>
  <si>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</si>
  <si>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</si>
  <si>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</si>
  <si>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</si>
  <si>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</si>
  <si>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</si>
  <si>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</si>
  <si>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</si>
  <si>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</si>
  <si>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</si>
  <si>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</si>
  <si>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</si>
  <si>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</si>
  <si>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</si>
  <si>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</si>
  <si>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</si>
  <si>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</si>
  <si>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</si>
  <si>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</si>
  <si>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</si>
  <si>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</si>
  <si>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</si>
  <si>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</si>
  <si>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</si>
  <si>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</si>
  <si>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</si>
  <si>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</si>
  <si>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</si>
  <si>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</si>
  <si>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</si>
  <si>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</si>
  <si>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</si>
  <si>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</si>
  <si>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</si>
  <si>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</si>
  <si>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</si>
  <si>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</si>
  <si>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</si>
  <si>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</si>
  <si>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</si>
  <si>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</si>
  <si>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</si>
  <si>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</si>
  <si>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</si>
  <si>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</si>
  <si>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</si>
  <si>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</si>
  <si>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</si>
  <si>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</si>
  <si>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</si>
  <si>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</si>
  <si>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</si>
  <si>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</si>
  <si>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</si>
  <si>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</si>
  <si>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</si>
  <si>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</si>
  <si>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</si>
  <si>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</si>
  <si>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</si>
  <si>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</si>
  <si>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</si>
  <si>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</si>
  <si>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</si>
  <si>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</si>
  <si>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</si>
  <si>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</si>
  <si>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</si>
  <si>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</si>
  <si>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</si>
  <si>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</si>
  <si>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</si>
  <si>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</si>
  <si>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</si>
  <si>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</si>
  <si>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</si>
  <si>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</si>
  <si>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</si>
  <si>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</si>
  <si>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</si>
  <si>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</si>
  <si>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</si>
  <si>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</si>
  <si>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</si>
  <si>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</si>
  <si>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</si>
  <si>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</si>
  <si>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</si>
  <si>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</si>
  <si>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</si>
  <si>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</si>
  <si>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</si>
  <si>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</si>
  <si>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</si>
  <si>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</si>
  <si>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</si>
  <si>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</si>
  <si>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</si>
  <si>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</si>
  <si>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</si>
  <si>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</si>
  <si>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</si>
  <si>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</si>
  <si>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</si>
  <si>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</si>
  <si>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</si>
  <si>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</si>
  <si>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</si>
  <si>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</si>
  <si>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</si>
  <si>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</si>
  <si>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</si>
  <si>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</si>
  <si>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</si>
  <si>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</si>
  <si>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</si>
  <si>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</si>
  <si>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</si>
  <si>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</si>
  <si>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</si>
  <si>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</si>
  <si>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</si>
  <si>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</si>
  <si>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</si>
  <si>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</si>
  <si>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</si>
  <si>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</si>
  <si>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</si>
  <si>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</si>
  <si>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</si>
  <si>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</si>
  <si>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</si>
  <si>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</si>
  <si>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</si>
  <si>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</si>
  <si>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</si>
  <si>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</si>
  <si>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</si>
  <si>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</si>
  <si>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</si>
  <si>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</si>
  <si>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</si>
  <si>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</si>
  <si>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</si>
  <si>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</si>
  <si>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</si>
  <si>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</si>
  <si>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</si>
  <si>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</si>
  <si>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</si>
  <si>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</si>
  <si>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</si>
  <si>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</si>
  <si>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</si>
  <si>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</si>
  <si>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</si>
  <si>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</si>
  <si>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</si>
  <si>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</si>
  <si>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</si>
  <si>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</si>
  <si>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</si>
  <si>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</si>
  <si>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</si>
  <si>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</si>
  <si>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</si>
  <si>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</si>
  <si>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</si>
  <si>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</si>
  <si>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</si>
  <si>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</si>
  <si>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</si>
  <si>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</si>
  <si>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</si>
  <si>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</si>
  <si>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</si>
  <si>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</si>
  <si>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</si>
  <si>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</si>
  <si>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</si>
  <si>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</si>
  <si>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</si>
  <si>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</si>
  <si>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</si>
  <si>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</si>
  <si>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</si>
  <si>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</si>
  <si>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</si>
  <si>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</si>
  <si>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</si>
  <si>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</si>
  <si>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</si>
  <si>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</si>
  <si>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</si>
  <si>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</si>
  <si>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</si>
  <si>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</si>
  <si>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</si>
  <si>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</si>
  <si>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</si>
  <si>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</si>
  <si>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</si>
  <si>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</si>
  <si>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</si>
  <si>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</si>
  <si>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</si>
  <si>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</si>
  <si>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</si>
  <si>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</si>
  <si>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</si>
  <si>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</si>
  <si>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</si>
  <si>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</si>
  <si>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</si>
  <si>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</si>
  <si>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</si>
  <si>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</si>
  <si>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</si>
  <si>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</si>
  <si>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</si>
  <si>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</si>
  <si>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</si>
  <si>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</si>
  <si>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</si>
  <si>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</si>
  <si>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</si>
  <si>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</si>
  <si>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</si>
  <si>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</si>
  <si>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</si>
  <si>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</si>
  <si>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</si>
  <si>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</si>
  <si>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</si>
  <si>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</si>
  <si>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</si>
  <si>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</si>
  <si>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</si>
  <si>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</si>
  <si>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</si>
  <si>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</si>
  <si>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</si>
  <si>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</si>
  <si>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</si>
  <si>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</si>
  <si>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</si>
  <si>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</si>
  <si>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</si>
  <si>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</si>
  <si>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</si>
  <si>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</si>
  <si>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</si>
  <si>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</si>
  <si>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</si>
  <si>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</si>
  <si>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</si>
  <si>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</si>
  <si>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</si>
  <si>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</si>
  <si>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</si>
  <si>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</si>
  <si>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</si>
  <si>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</si>
  <si>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</si>
  <si>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</si>
  <si>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</si>
  <si>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</si>
  <si>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</si>
  <si>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</si>
  <si>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</si>
  <si>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</si>
  <si>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</si>
  <si>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</si>
  <si>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</si>
  <si>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</si>
  <si>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</si>
  <si>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</si>
  <si>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</si>
  <si>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</si>
  <si>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</si>
  <si>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</si>
  <si>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</si>
  <si>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</si>
  <si>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</si>
  <si>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</si>
  <si>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</si>
  <si>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</si>
  <si>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</si>
  <si>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</si>
  <si>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</si>
  <si>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</si>
  <si>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</si>
  <si>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</si>
  <si>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</si>
  <si>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</si>
  <si>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</si>
  <si>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</si>
  <si>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</si>
  <si>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</si>
  <si>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</si>
  <si>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</si>
  <si>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</si>
  <si>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</si>
  <si>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</si>
  <si>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</si>
  <si>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</si>
  <si>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</si>
  <si>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</si>
  <si>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</si>
  <si>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</si>
  <si>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</si>
  <si>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</si>
  <si>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</si>
  <si>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</si>
  <si>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</si>
  <si>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</si>
  <si>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</si>
  <si>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</si>
  <si>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</si>
  <si>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</si>
  <si>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</si>
  <si>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</si>
  <si>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</si>
  <si>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</si>
  <si>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</si>
  <si>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</si>
  <si>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</si>
  <si>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</si>
  <si>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</si>
  <si>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</si>
  <si>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</si>
  <si>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</si>
  <si>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</si>
  <si>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</si>
  <si>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</si>
  <si>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</si>
  <si>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</si>
  <si>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</si>
  <si>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</si>
  <si>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</si>
  <si>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</si>
  <si>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</si>
  <si>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</si>
  <si>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</si>
  <si>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</si>
  <si>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</si>
  <si>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</si>
  <si>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</si>
  <si>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</si>
  <si>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</si>
  <si>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</si>
  <si>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</si>
  <si>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</si>
  <si>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</si>
  <si>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</si>
  <si>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</si>
  <si>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</si>
  <si>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</si>
  <si>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</si>
  <si>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</si>
  <si>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</si>
  <si>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</si>
  <si>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</si>
  <si>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</si>
  <si>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</si>
  <si>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</si>
  <si>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</si>
  <si>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</si>
  <si>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</si>
  <si>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</si>
  <si>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</si>
  <si>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</si>
  <si>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</si>
  <si>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</si>
  <si>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</si>
  <si>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</si>
  <si>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</si>
  <si>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</si>
  <si>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</si>
  <si>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</si>
  <si>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</si>
  <si>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</si>
  <si>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</si>
  <si>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</si>
  <si>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</si>
  <si>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</si>
  <si>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</si>
  <si>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</si>
  <si>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</si>
  <si>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</si>
  <si>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</si>
  <si>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</si>
  <si>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</si>
  <si>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</si>
  <si>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</si>
  <si>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</si>
  <si>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</si>
  <si>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</si>
  <si>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</si>
  <si>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</si>
  <si>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</si>
  <si>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</si>
  <si>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</si>
  <si>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</si>
  <si>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</si>
  <si>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</si>
  <si>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</si>
  <si>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</si>
  <si>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</si>
  <si>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</si>
  <si>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</si>
  <si>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</si>
  <si>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</si>
  <si>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</si>
  <si>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</si>
  <si>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</si>
  <si>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</si>
  <si>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</si>
  <si>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</si>
  <si>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</si>
  <si>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</si>
  <si>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</si>
  <si>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</si>
  <si>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</si>
  <si>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</si>
  <si>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</si>
  <si>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</si>
  <si>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</si>
  <si>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</si>
  <si>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</si>
  <si>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</si>
  <si>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</si>
  <si>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</si>
  <si>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</si>
  <si>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</si>
  <si>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</si>
  <si>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</si>
  <si>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</si>
  <si>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</si>
  <si>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</si>
  <si>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</si>
  <si>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</si>
  <si>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</si>
  <si>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</si>
  <si>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</si>
  <si>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</si>
  <si>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</si>
  <si>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</si>
  <si>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</si>
  <si>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</si>
  <si>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</si>
  <si>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</si>
  <si>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</si>
  <si>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</si>
  <si>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</si>
  <si>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</si>
  <si>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</si>
  <si>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</si>
  <si>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</si>
  <si>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</si>
  <si>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</si>
  <si>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</si>
  <si>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</si>
  <si>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</si>
  <si>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</si>
  <si>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</si>
  <si>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</si>
  <si>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</si>
  <si>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</si>
  <si>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</si>
  <si>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</si>
  <si>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</si>
  <si>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</si>
  <si>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</si>
  <si>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</si>
  <si>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</si>
  <si>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</si>
  <si>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</si>
  <si>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</si>
  <si>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</si>
  <si>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</si>
  <si>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</si>
  <si>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</si>
  <si>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</si>
  <si>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</si>
  <si>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</si>
  <si>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</si>
  <si>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</si>
  <si>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</si>
  <si>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</si>
  <si>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</si>
  <si>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</si>
  <si>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</si>
  <si>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</si>
  <si>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</si>
  <si>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</si>
  <si>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</si>
  <si>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</si>
  <si>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</si>
  <si>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</si>
  <si>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</si>
  <si>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</si>
  <si>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</si>
  <si>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</si>
  <si>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</si>
  <si>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</si>
  <si>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</si>
  <si>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</si>
  <si>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</si>
  <si>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</si>
  <si>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</si>
  <si>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</si>
  <si>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</si>
  <si>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</si>
  <si>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</si>
  <si>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</si>
  <si>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</si>
  <si>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</si>
  <si>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</si>
  <si>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</si>
  <si>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</si>
  <si>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</si>
  <si>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</si>
  <si>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</si>
  <si>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</si>
  <si>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</si>
  <si>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</si>
  <si>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</si>
  <si>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</si>
  <si>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</si>
  <si>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</si>
  <si>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</si>
  <si>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</si>
  <si>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</si>
  <si>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</si>
  <si>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</si>
  <si>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</si>
  <si>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</si>
  <si>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</si>
  <si>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</si>
  <si>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</si>
  <si>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</si>
  <si>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</si>
  <si>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</si>
  <si>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</si>
  <si>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</si>
  <si>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</si>
  <si>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</si>
  <si>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</si>
  <si>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</si>
  <si>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</si>
  <si>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</si>
  <si>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</si>
  <si>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</si>
  <si>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</si>
  <si>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</si>
  <si>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</si>
  <si>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</si>
  <si>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</si>
  <si>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</si>
  <si>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</si>
  <si>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</si>
  <si>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</si>
  <si>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</si>
  <si>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</si>
  <si>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</si>
  <si>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</si>
  <si>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</si>
  <si>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</si>
  <si>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</si>
  <si>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</si>
  <si>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</si>
  <si>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</si>
  <si>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</si>
  <si>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</si>
  <si>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</si>
  <si>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</si>
  <si>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</si>
  <si>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</si>
  <si>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</si>
  <si>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</si>
  <si>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</si>
  <si>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</si>
  <si>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</si>
  <si>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</si>
  <si>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</si>
  <si>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</si>
  <si>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</si>
  <si>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</si>
  <si>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</si>
  <si>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</si>
  <si>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</si>
  <si>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</si>
  <si>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</si>
  <si>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</si>
  <si>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</si>
  <si>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</si>
  <si>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</si>
  <si>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</si>
  <si>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</si>
  <si>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</si>
  <si>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</si>
  <si>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</si>
  <si>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</si>
  <si>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</si>
  <si>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</si>
  <si>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</si>
  <si>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</si>
  <si>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</si>
  <si>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</si>
  <si>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</si>
  <si>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</si>
  <si>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</si>
  <si>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</si>
  <si>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</si>
  <si>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</si>
  <si>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</si>
  <si>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</si>
  <si>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</si>
  <si>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</si>
  <si>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</si>
  <si>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</si>
  <si>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</si>
  <si>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</si>
  <si>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</si>
  <si>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</si>
  <si>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</si>
  <si>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</si>
  <si>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</si>
  <si>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</si>
  <si>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</si>
  <si>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</si>
  <si>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</si>
  <si>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</si>
  <si>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</si>
  <si>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</si>
  <si>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</si>
  <si>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</si>
  <si>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</si>
  <si>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</si>
  <si>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</si>
  <si>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</si>
  <si>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</si>
  <si>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</si>
  <si>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</si>
  <si>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</si>
  <si>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</si>
  <si>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</si>
  <si>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</si>
  <si>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</si>
  <si>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</si>
  <si>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</si>
  <si>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</si>
  <si>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</si>
  <si>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</si>
  <si>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</si>
  <si>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</si>
  <si>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</si>
  <si>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</si>
  <si>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</si>
  <si>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</si>
  <si>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</si>
  <si>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</si>
  <si>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</si>
  <si>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</si>
  <si>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</si>
  <si>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</si>
  <si>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</si>
  <si>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</si>
  <si>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</si>
  <si>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</si>
  <si>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</si>
  <si>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</si>
  <si>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</si>
  <si>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</si>
  <si>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</si>
  <si>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</si>
  <si>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</si>
  <si>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</si>
  <si>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</si>
  <si>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</si>
  <si>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</si>
  <si>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</si>
  <si>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</si>
  <si>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</si>
  <si>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</si>
  <si>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</si>
  <si>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</si>
  <si>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</si>
  <si>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</si>
  <si>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</si>
  <si>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</si>
  <si>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</si>
  <si>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</si>
  <si>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</si>
  <si>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</si>
  <si>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</si>
  <si>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</si>
  <si>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</si>
  <si>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</si>
  <si>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</si>
  <si>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</si>
  <si>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</si>
  <si>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</si>
  <si>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</si>
  <si>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</si>
  <si>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</si>
  <si>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</si>
  <si>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</si>
  <si>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</si>
  <si>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</si>
  <si>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</si>
  <si>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</si>
  <si>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</si>
  <si>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</si>
  <si>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</si>
  <si>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</si>
  <si>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</si>
  <si>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</si>
  <si>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</si>
  <si>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</si>
  <si>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</si>
  <si>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</si>
  <si>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</si>
  <si>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</si>
  <si>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</si>
  <si>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</si>
  <si>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</si>
  <si>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</si>
  <si>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</si>
  <si>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</si>
  <si>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</si>
  <si>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</si>
  <si>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</si>
  <si>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</si>
  <si>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</si>
  <si>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</si>
  <si>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</si>
  <si>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</si>
  <si>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</si>
  <si>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</si>
  <si>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</si>
  <si>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</si>
  <si>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</si>
  <si>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</si>
  <si>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</si>
  <si>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</si>
  <si>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</si>
  <si>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</si>
  <si>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</si>
  <si>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</si>
  <si>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</si>
  <si>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</si>
  <si>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</si>
  <si>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</si>
  <si>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</si>
  <si>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</si>
  <si>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</si>
  <si>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</si>
  <si>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</si>
  <si>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</si>
  <si>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</si>
  <si>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</si>
  <si>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</si>
  <si>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</si>
  <si>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</si>
  <si>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</si>
  <si>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</si>
  <si>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</si>
  <si>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</si>
  <si>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</si>
  <si>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</si>
  <si>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</si>
  <si>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</si>
  <si>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</si>
  <si>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</si>
  <si>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</si>
  <si>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</si>
  <si>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</si>
  <si>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</si>
  <si>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</si>
  <si>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</si>
  <si>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</si>
  <si>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</si>
  <si>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</si>
  <si>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</si>
  <si>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</si>
  <si>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</si>
  <si>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</si>
  <si>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</si>
  <si>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</si>
  <si>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</si>
  <si>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</si>
  <si>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</si>
  <si>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</si>
  <si>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</si>
  <si>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</si>
  <si>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</si>
  <si>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</si>
  <si>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</si>
  <si>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</si>
  <si>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</si>
  <si>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</si>
  <si>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</si>
  <si>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</si>
  <si>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</si>
  <si>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</si>
  <si>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</si>
  <si>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</si>
  <si>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</si>
  <si>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</si>
  <si>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</si>
  <si>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</si>
  <si>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</si>
  <si>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</si>
  <si>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</si>
  <si>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</si>
  <si>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</si>
  <si>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</si>
  <si>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</si>
  <si>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</si>
  <si>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</si>
  <si>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</si>
  <si>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</si>
  <si>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</si>
  <si>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</si>
  <si>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</si>
  <si>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</si>
  <si>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</si>
  <si>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</si>
  <si>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</si>
  <si>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</si>
  <si>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</si>
  <si>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</si>
  <si>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</si>
  <si>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</si>
  <si>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</si>
  <si>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</si>
  <si>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</si>
  <si>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</si>
  <si>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</si>
  <si>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</si>
  <si>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</si>
  <si>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</si>
  <si>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</si>
  <si>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</si>
  <si>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</si>
  <si>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</si>
  <si>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</si>
  <si>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</si>
  <si>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</si>
  <si>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</si>
  <si>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</si>
  <si>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</si>
  <si>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</si>
  <si>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</si>
  <si>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</si>
  <si>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</si>
  <si>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</si>
  <si>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</si>
  <si>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</si>
  <si>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</si>
  <si>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</si>
  <si>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</si>
  <si>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</si>
  <si>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</si>
  <si>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</si>
  <si>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</si>
  <si>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</si>
  <si>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</si>
  <si>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</si>
  <si>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</si>
  <si>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</si>
  <si>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</si>
  <si>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</si>
  <si>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</si>
  <si>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</si>
  <si>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</si>
  <si>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</si>
  <si>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</si>
  <si>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</si>
  <si>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</si>
  <si>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</si>
  <si>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</si>
  <si>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</si>
  <si>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</si>
  <si>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</si>
  <si>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</si>
  <si>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</si>
  <si>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</si>
  <si>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</si>
  <si>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</si>
  <si>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</si>
  <si>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</si>
  <si>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</si>
  <si>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</si>
  <si>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</si>
  <si>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</si>
  <si>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</si>
  <si>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</si>
  <si>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</si>
  <si>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</si>
  <si>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</si>
  <si>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</si>
  <si>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</si>
  <si>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</si>
  <si>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</si>
  <si>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</si>
  <si>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</si>
  <si>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</si>
  <si>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</si>
  <si>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</si>
  <si>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</si>
  <si>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</si>
  <si>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</si>
  <si>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</si>
  <si>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</si>
  <si>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</si>
  <si>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</si>
  <si>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</si>
  <si>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</si>
  <si>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</si>
  <si>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</si>
  <si>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</si>
  <si>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</si>
  <si>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</si>
  <si>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</si>
  <si>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</si>
  <si>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</si>
  <si>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</si>
  <si>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</si>
  <si>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</si>
  <si>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</si>
  <si>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</si>
  <si>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</si>
  <si>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</si>
  <si>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</si>
  <si>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</si>
  <si>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</si>
  <si>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</si>
  <si>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</si>
  <si>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</si>
  <si>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</si>
  <si>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</si>
  <si>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</si>
  <si>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</si>
  <si>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</si>
  <si>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</si>
  <si>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</si>
  <si>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</si>
  <si>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</si>
  <si>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</si>
  <si>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</si>
  <si>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</si>
  <si>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</si>
  <si>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</si>
  <si>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</si>
  <si>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</si>
  <si>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</si>
  <si>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</si>
  <si>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</si>
  <si>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</si>
  <si>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</si>
  <si>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</si>
  <si>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</si>
  <si>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</si>
  <si>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</si>
  <si>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</si>
  <si>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</si>
  <si>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</si>
  <si>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</si>
  <si>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</si>
  <si>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</si>
  <si>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</si>
  <si>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</si>
  <si>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</si>
  <si>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</si>
  <si>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</si>
  <si>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</si>
  <si>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</si>
  <si>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</si>
  <si>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</si>
  <si>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</si>
  <si>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</si>
  <si>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</si>
  <si>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</si>
  <si>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</si>
  <si>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</si>
  <si>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</si>
  <si>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</si>
  <si>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</si>
  <si>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</si>
  <si>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</si>
  <si>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</si>
  <si>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</si>
  <si>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</si>
  <si>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</si>
  <si>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</si>
  <si>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</si>
  <si>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</si>
  <si>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</si>
  <si>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</si>
  <si>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</si>
  <si>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</si>
  <si>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</si>
  <si>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</si>
  <si>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</si>
  <si>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</si>
  <si>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</si>
  <si>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</si>
  <si>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</si>
  <si>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</si>
  <si>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</si>
  <si>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</si>
  <si>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</si>
  <si>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</si>
  <si>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</si>
  <si>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</si>
  <si>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</si>
  <si>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</si>
  <si>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</si>
  <si>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</si>
  <si>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</si>
  <si>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</si>
  <si>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</si>
  <si>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</si>
  <si>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</si>
  <si>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</si>
  <si>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</si>
  <si>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</si>
  <si>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</si>
  <si>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</si>
  <si>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</si>
  <si>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</si>
  <si>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</si>
  <si>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</si>
  <si>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</si>
  <si>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</si>
  <si>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</si>
  <si>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</si>
  <si>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</si>
  <si>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</si>
  <si>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</si>
  <si>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</si>
  <si>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</si>
  <si>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</si>
  <si>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</si>
  <si>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</si>
  <si>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</si>
  <si>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</si>
  <si>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</si>
  <si>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</si>
  <si>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</si>
  <si>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</si>
  <si>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</si>
  <si>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</si>
  <si>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</si>
  <si>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</si>
  <si>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</si>
  <si>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</si>
  <si>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</si>
  <si>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</si>
  <si>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</si>
  <si>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</si>
  <si>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</si>
  <si>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</si>
  <si>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</si>
  <si>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</si>
  <si>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</si>
  <si>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</si>
  <si>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</si>
  <si>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</si>
  <si>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</si>
  <si>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</si>
  <si>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</si>
  <si>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</si>
  <si>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</si>
  <si>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</si>
  <si>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</si>
  <si>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</si>
  <si>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</si>
  <si>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</si>
  <si>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</si>
  <si>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</si>
  <si>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</si>
  <si>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</si>
  <si>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</si>
  <si>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</si>
  <si>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</si>
  <si>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</si>
  <si>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</si>
  <si>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</si>
  <si>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</si>
  <si>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</si>
  <si>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</si>
  <si>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</si>
  <si>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</si>
  <si>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</si>
  <si>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</si>
  <si>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</si>
  <si>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</si>
  <si>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</si>
  <si>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</si>
  <si>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</si>
  <si>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</si>
  <si>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</si>
  <si>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</si>
  <si>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</si>
  <si>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</si>
  <si>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</si>
  <si>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</si>
  <si>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</si>
  <si>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</si>
  <si>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</si>
  <si>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</si>
  <si>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</si>
  <si>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</si>
  <si>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</si>
  <si>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</si>
  <si>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</si>
  <si>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</si>
  <si>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</si>
  <si>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</si>
  <si>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</si>
  <si>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</si>
  <si>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</si>
  <si>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</si>
  <si>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</si>
  <si>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</si>
  <si>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</si>
  <si>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</si>
  <si>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</si>
  <si>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</si>
  <si>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</si>
  <si>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</si>
  <si>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</si>
  <si>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</si>
  <si>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</si>
  <si>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</si>
  <si>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</si>
  <si>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</si>
  <si>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</si>
  <si>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</si>
  <si>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</si>
  <si>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</si>
  <si>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</si>
  <si>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</si>
  <si>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</si>
  <si>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</si>
  <si>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</si>
  <si>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</si>
  <si>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</si>
  <si>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</si>
  <si>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</si>
  <si>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</si>
  <si>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</si>
  <si>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</si>
  <si>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</si>
  <si>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</si>
  <si>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</si>
  <si>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</si>
  <si>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</si>
  <si>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</si>
  <si>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</si>
  <si>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</si>
  <si>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</si>
  <si>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</si>
  <si>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</si>
  <si>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</si>
  <si>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</si>
  <si>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</si>
  <si>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</si>
  <si>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</si>
  <si>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</si>
  <si>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</si>
  <si>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</si>
  <si>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</si>
  <si>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</si>
  <si>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</si>
  <si>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</si>
  <si>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</si>
  <si>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</si>
  <si>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</si>
  <si>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</si>
  <si>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</si>
  <si>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</si>
  <si>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</si>
  <si>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</si>
  <si>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</si>
  <si>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</si>
  <si>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</si>
  <si>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</si>
  <si>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</si>
  <si>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</si>
  <si>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</si>
  <si>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</si>
  <si>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</si>
  <si>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</si>
  <si>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</si>
  <si>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</si>
  <si>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</si>
  <si>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</si>
  <si>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</si>
  <si>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</si>
  <si>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</si>
  <si>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</si>
  <si>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</si>
  <si>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</si>
  <si>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</si>
  <si>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</si>
  <si>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</si>
  <si>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</si>
  <si>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</si>
  <si>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</si>
  <si>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</si>
  <si>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</si>
  <si>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</si>
  <si>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</si>
  <si>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</si>
  <si>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</si>
  <si>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</si>
  <si>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</si>
  <si>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</si>
  <si>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</si>
  <si>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</si>
  <si>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</si>
  <si>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</si>
  <si>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</si>
  <si>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</si>
  <si>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</si>
  <si>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</si>
  <si>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</si>
  <si>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</si>
  <si>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</si>
  <si>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</si>
  <si>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</si>
  <si>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</si>
  <si>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</si>
  <si>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</si>
  <si>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</si>
  <si>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</si>
  <si>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</si>
  <si>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</si>
  <si>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</si>
  <si>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</si>
  <si>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</si>
  <si>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</si>
  <si>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</si>
  <si>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</si>
  <si>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</si>
  <si>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</si>
  <si>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</si>
  <si>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</si>
  <si>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</si>
  <si>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</si>
  <si>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</si>
  <si>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</si>
  <si>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</si>
  <si>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</si>
  <si>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</si>
  <si>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</si>
  <si>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</si>
  <si>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</si>
  <si>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</si>
  <si>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</si>
  <si>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</si>
  <si>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</si>
  <si>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</si>
  <si>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</si>
  <si>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</si>
  <si>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</si>
  <si>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</si>
  <si>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</si>
  <si>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</si>
  <si>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</si>
  <si>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</si>
  <si>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</si>
  <si>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</si>
  <si>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</si>
  <si>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</si>
  <si>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</si>
  <si>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</si>
  <si>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</si>
  <si>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</si>
  <si>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</si>
  <si>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</si>
  <si>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</si>
  <si>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</si>
  <si>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</si>
  <si>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</si>
  <si>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</si>
  <si>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</si>
  <si>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</si>
  <si>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</si>
  <si>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</si>
  <si>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</si>
  <si>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</si>
  <si>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</si>
  <si>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</si>
  <si>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</si>
  <si>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</si>
  <si>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</si>
  <si>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</si>
  <si>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</si>
  <si>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</si>
  <si>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</si>
  <si>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</si>
  <si>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</si>
  <si>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</si>
  <si>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</si>
  <si>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</si>
  <si>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</si>
  <si>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</si>
  <si>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</si>
  <si>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</si>
  <si>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</si>
  <si>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</si>
  <si>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</si>
  <si>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</si>
  <si>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</si>
  <si>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</si>
  <si>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</si>
  <si>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</si>
  <si>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</si>
  <si>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</si>
  <si>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</si>
  <si>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</si>
  <si>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</si>
  <si>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</si>
  <si>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</si>
  <si>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</si>
  <si>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</si>
  <si>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</si>
  <si>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</si>
  <si>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</si>
  <si>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</si>
  <si>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</si>
  <si>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</si>
  <si>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</si>
  <si>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</si>
  <si>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</si>
  <si>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</si>
  <si>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</si>
  <si>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</si>
  <si>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</si>
  <si>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</si>
  <si>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</si>
  <si>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</si>
  <si>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</si>
  <si>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</si>
  <si>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</si>
  <si>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</si>
  <si>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</si>
  <si>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</si>
  <si>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</si>
  <si>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</si>
  <si>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</si>
  <si>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</si>
  <si>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</si>
  <si>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</si>
  <si>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</si>
  <si>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</si>
  <si>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</si>
  <si>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</si>
  <si>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</si>
  <si>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</si>
  <si>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</si>
  <si>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</si>
  <si>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</si>
  <si>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</si>
  <si>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</si>
  <si>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</si>
  <si>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</si>
  <si>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</si>
  <si>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</si>
  <si>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</si>
  <si>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</si>
  <si>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</si>
  <si>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</si>
  <si>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</si>
  <si>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</si>
  <si>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</si>
  <si>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</si>
  <si>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</si>
  <si>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</si>
  <si>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</si>
  <si>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</si>
  <si>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</si>
  <si>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</si>
  <si>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</si>
  <si>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</si>
  <si>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</si>
  <si>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</si>
  <si>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</si>
  <si>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</si>
  <si>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</si>
  <si>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</si>
  <si>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</si>
  <si>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</si>
  <si>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</si>
  <si>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</si>
  <si>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</si>
  <si>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</si>
  <si>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</si>
  <si>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</si>
  <si>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</si>
  <si>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</si>
  <si>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</si>
  <si>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</si>
  <si>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</si>
  <si>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</si>
  <si>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</si>
  <si>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</si>
  <si>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</si>
  <si>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</si>
  <si>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</si>
  <si>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</si>
  <si>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</si>
  <si>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</si>
  <si>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</si>
  <si>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</si>
  <si>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</si>
  <si>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</si>
  <si>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</si>
  <si>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</si>
  <si>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</si>
  <si>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</si>
  <si>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</si>
  <si>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</si>
  <si>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</si>
  <si>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</si>
  <si>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</si>
  <si>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</si>
  <si>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</si>
  <si>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</si>
  <si>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</si>
  <si>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</si>
  <si>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</si>
  <si>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</si>
  <si>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</si>
  <si>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</si>
  <si>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</si>
  <si>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</si>
  <si>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</si>
  <si>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</si>
  <si>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</si>
  <si>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</si>
  <si>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</si>
  <si>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</si>
  <si>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</si>
  <si>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</si>
  <si>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</si>
  <si>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</si>
  <si>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</si>
  <si>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</si>
  <si>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</si>
  <si>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</si>
  <si>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</si>
  <si>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</si>
  <si>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</si>
  <si>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</si>
  <si>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</si>
  <si>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</si>
  <si>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</si>
  <si>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</si>
  <si>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</si>
  <si>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</si>
  <si>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</si>
  <si>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</si>
  <si>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</si>
  <si>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</si>
  <si>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</si>
  <si>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</si>
  <si>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</si>
  <si>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</si>
  <si>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</si>
  <si>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</si>
  <si>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</si>
  <si>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</si>
  <si>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</si>
  <si>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</si>
  <si>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</si>
  <si>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</si>
  <si>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</si>
  <si>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</si>
  <si>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</si>
  <si>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</si>
  <si>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</si>
  <si>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</si>
  <si>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</si>
  <si>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</si>
  <si>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</si>
  <si>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</si>
  <si>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</si>
  <si>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</si>
  <si>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</si>
  <si>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</si>
  <si>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</si>
  <si>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</si>
  <si>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</si>
  <si>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</si>
  <si>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</si>
  <si>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</si>
  <si>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</si>
  <si>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</si>
  <si>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</si>
  <si>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</si>
  <si>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</si>
  <si>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</si>
  <si>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</si>
  <si>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</si>
  <si>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</si>
  <si>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</si>
  <si>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</si>
  <si>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</si>
  <si>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</si>
  <si>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</si>
  <si>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</si>
  <si>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</si>
  <si>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</si>
  <si>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</si>
  <si>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</si>
  <si>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</si>
  <si>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</si>
  <si>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</si>
  <si>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</si>
  <si>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</si>
  <si>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</si>
  <si>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</si>
  <si>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</si>
  <si>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</si>
  <si>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</si>
  <si>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</si>
  <si>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</si>
  <si>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</si>
  <si>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</si>
  <si>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</si>
  <si>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</si>
  <si>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</si>
  <si>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</si>
  <si>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</si>
  <si>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</si>
  <si>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</si>
  <si>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</si>
  <si>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</si>
  <si>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</si>
  <si>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</si>
  <si>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</si>
  <si>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</si>
  <si>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</si>
  <si>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</si>
  <si>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</si>
  <si>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</si>
  <si>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</si>
  <si>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</si>
  <si>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</si>
  <si>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</si>
  <si>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</si>
  <si>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</si>
  <si>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</si>
  <si>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</si>
  <si>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</si>
  <si>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</si>
  <si>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</si>
  <si>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</si>
  <si>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</si>
  <si>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</si>
  <si>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</si>
  <si>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</si>
  <si>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</si>
  <si>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</si>
  <si>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</si>
  <si>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</si>
  <si>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</si>
  <si>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</si>
  <si>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</si>
  <si>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</si>
  <si>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</si>
  <si>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</si>
  <si>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</si>
  <si>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</si>
  <si>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</si>
  <si>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</si>
  <si>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</si>
  <si>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</si>
  <si>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</si>
  <si>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</si>
  <si>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</si>
  <si>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</si>
  <si>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</si>
  <si>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</si>
  <si>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</si>
  <si>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</si>
  <si>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</si>
  <si>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</si>
  <si>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</si>
  <si>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</si>
  <si>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</si>
  <si>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</si>
  <si>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</si>
  <si>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</si>
  <si>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</si>
  <si>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</si>
  <si>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</si>
  <si>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</si>
  <si>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</si>
  <si>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</si>
  <si>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</si>
  <si>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</si>
  <si>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</si>
  <si>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</si>
  <si>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</si>
  <si>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</si>
  <si>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</si>
  <si>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</si>
  <si>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</si>
  <si>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</si>
  <si>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</si>
  <si>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</si>
  <si>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</si>
  <si>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</si>
  <si>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</si>
  <si>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</si>
  <si>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</si>
  <si>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</si>
  <si>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</si>
  <si>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</si>
  <si>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</si>
  <si>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</si>
  <si>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</si>
  <si>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</si>
  <si>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</si>
  <si>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</si>
  <si>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</si>
  <si>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</si>
  <si>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</si>
  <si>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</si>
  <si>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</si>
  <si>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</si>
  <si>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</si>
  <si>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</si>
  <si>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</si>
  <si>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</si>
  <si>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</si>
  <si>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</si>
  <si>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</si>
  <si>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</si>
  <si>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</si>
  <si>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</si>
  <si>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</si>
  <si>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</si>
  <si>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</si>
  <si>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</si>
  <si>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</si>
  <si>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</si>
  <si>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</si>
  <si>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</si>
  <si>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</si>
  <si>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</si>
  <si>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</si>
  <si>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</si>
  <si>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</si>
  <si>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</si>
  <si>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</si>
  <si>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</si>
  <si>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</si>
  <si>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</si>
  <si>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</si>
  <si>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</si>
  <si>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</si>
  <si>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</si>
  <si>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</si>
  <si>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</si>
  <si>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</si>
  <si>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</si>
  <si>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</si>
  <si>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</si>
  <si>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</si>
  <si>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</si>
  <si>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</si>
  <si>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</si>
  <si>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</si>
  <si>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</si>
  <si>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</si>
  <si>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</si>
  <si>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</si>
  <si>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</si>
  <si>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</si>
  <si>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</si>
  <si>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</si>
  <si>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</si>
  <si>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</si>
  <si>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</si>
  <si>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</si>
  <si>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</si>
  <si>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</si>
  <si>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</si>
  <si>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</si>
  <si>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</si>
  <si>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</si>
  <si>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</si>
  <si>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</si>
  <si>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</si>
  <si>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</si>
  <si>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</si>
  <si>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</si>
  <si>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</si>
  <si>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</si>
  <si>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</si>
  <si>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</si>
  <si>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</si>
  <si>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</si>
  <si>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</si>
  <si>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</si>
  <si>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</si>
  <si>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</si>
  <si>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</si>
  <si>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</si>
  <si>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</si>
  <si>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</si>
  <si>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</si>
  <si>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</si>
  <si>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</si>
  <si>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</si>
  <si>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</si>
  <si>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</si>
  <si>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</si>
  <si>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</si>
  <si>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</si>
  <si>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</si>
  <si>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</si>
  <si>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</si>
  <si>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</si>
  <si>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</si>
  <si>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</si>
  <si>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</si>
  <si>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</si>
  <si>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</si>
  <si>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</si>
  <si>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</si>
  <si>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</si>
  <si>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</si>
  <si>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</si>
  <si>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</si>
  <si>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</si>
  <si>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</si>
  <si>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</si>
  <si>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</si>
  <si>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</si>
  <si>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</si>
  <si>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</si>
  <si>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</si>
  <si>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</si>
  <si>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</si>
  <si>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</si>
  <si>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</si>
  <si>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</si>
  <si>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</si>
  <si>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</si>
  <si>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</si>
  <si>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</si>
  <si>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</si>
  <si>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</si>
  <si>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</si>
  <si>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</si>
  <si>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</si>
  <si>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</si>
  <si>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</si>
  <si>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</si>
  <si>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</si>
  <si>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</si>
  <si>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</si>
  <si>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</si>
  <si>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</si>
  <si>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</si>
  <si>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</si>
  <si>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</si>
  <si>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</si>
  <si>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</si>
  <si>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</si>
  <si>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</si>
  <si>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</si>
  <si>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</si>
  <si>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</si>
  <si>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</si>
  <si>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</si>
  <si>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</si>
  <si>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</si>
  <si>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</si>
  <si>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</si>
  <si>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</si>
  <si>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</si>
  <si>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</si>
  <si>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</si>
  <si>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</si>
  <si>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</si>
  <si>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</si>
  <si>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</si>
  <si>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</si>
  <si>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</si>
  <si>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</si>
  <si>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</si>
  <si>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</si>
  <si>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</si>
  <si>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</si>
  <si>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</si>
  <si>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</si>
  <si>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</si>
  <si>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</si>
  <si>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</si>
  <si>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</si>
  <si>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</si>
  <si>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</si>
  <si>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</si>
  <si>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</si>
  <si>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</si>
  <si>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</si>
  <si>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</si>
  <si>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</si>
  <si>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</si>
  <si>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</si>
  <si>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</si>
  <si>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</si>
  <si>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</si>
  <si>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</si>
  <si>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</si>
  <si>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</si>
  <si>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</si>
  <si>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</si>
  <si>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</si>
  <si>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</si>
  <si>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</si>
  <si>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</si>
  <si>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</si>
  <si>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</si>
  <si>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</si>
  <si>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</si>
  <si>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</si>
  <si>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</si>
  <si>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</si>
  <si>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</si>
  <si>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</si>
  <si>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</si>
  <si>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</si>
  <si>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</si>
  <si>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</si>
  <si>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</si>
  <si>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</si>
  <si>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</si>
  <si>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</si>
  <si>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</si>
  <si>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</si>
  <si>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</si>
  <si>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</si>
  <si>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</si>
  <si>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</si>
  <si>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</si>
  <si>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</si>
  <si>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</si>
  <si>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</si>
  <si>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</si>
  <si>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</si>
  <si>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</si>
  <si>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</si>
  <si>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</si>
  <si>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</si>
  <si>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</si>
  <si>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</si>
  <si>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</si>
  <si>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</si>
  <si>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</si>
  <si>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</si>
  <si>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</si>
  <si>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</si>
  <si>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</si>
  <si>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</si>
  <si>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</si>
  <si>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</si>
  <si>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</si>
  <si>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</si>
  <si>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</si>
  <si>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</si>
  <si>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</si>
  <si>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</si>
  <si>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</si>
  <si>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</si>
  <si>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</si>
  <si>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</si>
  <si>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</si>
  <si>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</si>
  <si>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</si>
  <si>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</si>
  <si>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</si>
  <si>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</si>
  <si>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</si>
  <si>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</si>
  <si>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</si>
  <si>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</si>
  <si>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</si>
  <si>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</si>
  <si>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</si>
  <si>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</si>
  <si>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</si>
  <si>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</si>
  <si>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</si>
  <si>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</si>
  <si>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</si>
  <si>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</si>
  <si>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</si>
  <si>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</si>
  <si>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</si>
  <si>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</si>
  <si>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</si>
  <si>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</si>
  <si>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</si>
  <si>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</si>
  <si>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</si>
  <si>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</si>
  <si>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</si>
  <si>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</si>
  <si>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</si>
  <si>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</si>
  <si>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</si>
  <si>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</si>
  <si>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</si>
  <si>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</si>
  <si>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</si>
  <si>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</si>
  <si>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</si>
  <si>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</si>
  <si>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</si>
  <si>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</si>
  <si>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</si>
  <si>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</si>
  <si>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</si>
  <si>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</si>
  <si>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</si>
  <si>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</si>
  <si>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</si>
  <si>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</si>
  <si>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</si>
  <si>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</si>
  <si>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</si>
  <si>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</si>
  <si>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</si>
  <si>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</si>
  <si>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</si>
  <si>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</si>
  <si>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</si>
  <si>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</si>
  <si>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</si>
  <si>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</si>
  <si>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</si>
  <si>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</si>
  <si>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</si>
  <si>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</si>
  <si>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</si>
  <si>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</si>
  <si>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</si>
  <si>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</si>
  <si>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</si>
  <si>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</si>
  <si>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</si>
  <si>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</si>
  <si>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</si>
  <si>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</si>
  <si>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</si>
  <si>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</si>
  <si>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</si>
  <si>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</si>
  <si>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</si>
  <si>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</si>
  <si>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</si>
  <si>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</si>
  <si>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</si>
  <si>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</si>
  <si>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</si>
  <si>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</si>
  <si>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</si>
  <si>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</si>
  <si>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</si>
  <si>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</si>
  <si>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</si>
  <si>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</si>
  <si>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</si>
  <si>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</si>
  <si>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</si>
  <si>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</si>
  <si>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</si>
  <si>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</si>
  <si>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</si>
  <si>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</si>
  <si>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</si>
  <si>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</si>
  <si>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</si>
  <si>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</si>
  <si>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</si>
  <si>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</si>
  <si>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</si>
  <si>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</si>
  <si>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</si>
  <si>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</si>
  <si>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</si>
  <si>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</si>
  <si>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</si>
  <si>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</si>
  <si>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</si>
  <si>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</si>
  <si>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</si>
  <si>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</si>
  <si>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</si>
  <si>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</si>
  <si>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</si>
  <si>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</si>
  <si>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</si>
  <si>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</si>
  <si>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</si>
  <si>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</si>
  <si>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</si>
  <si>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</si>
  <si>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</si>
  <si>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</si>
  <si>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</si>
  <si>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</si>
  <si>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</si>
  <si>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</si>
  <si>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</si>
  <si>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</si>
  <si>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</si>
  <si>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</si>
  <si>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</si>
  <si>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</si>
  <si>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</si>
  <si>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</si>
  <si>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</si>
  <si>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</si>
  <si>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</si>
  <si>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</si>
  <si>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</si>
  <si>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</si>
  <si>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</si>
  <si>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</si>
  <si>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</si>
  <si>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</si>
  <si>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</si>
  <si>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</si>
  <si>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</si>
  <si>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</si>
  <si>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</si>
  <si>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</si>
  <si>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</si>
  <si>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</si>
  <si>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</si>
  <si>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</si>
  <si>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</si>
  <si>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</si>
  <si>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</si>
  <si>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</si>
  <si>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</si>
  <si>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</si>
  <si>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</si>
  <si>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</si>
  <si>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</si>
  <si>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</si>
  <si>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</si>
  <si>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</si>
  <si>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</si>
  <si>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</si>
  <si>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</si>
  <si>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</si>
  <si>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</si>
  <si>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</si>
  <si>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</si>
  <si>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</si>
  <si>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</si>
  <si>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</si>
  <si>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</si>
  <si>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</si>
  <si>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</si>
  <si>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</si>
  <si>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</si>
  <si>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</si>
  <si>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</si>
  <si>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</si>
  <si>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</si>
  <si>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</si>
  <si>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</si>
  <si>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</si>
  <si>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</si>
  <si>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</si>
  <si>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</si>
  <si>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</si>
  <si>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</si>
  <si>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</si>
  <si>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</si>
  <si>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</si>
  <si>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</si>
  <si>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</si>
  <si>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</si>
  <si>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</si>
  <si>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</si>
  <si>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</si>
  <si>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</si>
  <si>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</si>
  <si>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</si>
  <si>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</si>
  <si>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</si>
  <si>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</si>
  <si>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</si>
  <si>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</si>
  <si>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</si>
  <si>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</si>
  <si>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</si>
  <si>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</si>
  <si>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</si>
  <si>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</si>
  <si>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</si>
  <si>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</si>
  <si>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</si>
  <si>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</si>
  <si>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</si>
  <si>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</si>
  <si>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</si>
  <si>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</si>
  <si>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</si>
  <si>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</si>
  <si>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</si>
  <si>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</si>
  <si>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</si>
  <si>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</si>
  <si>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</si>
  <si>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</si>
  <si>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</si>
  <si>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</si>
  <si>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</si>
  <si>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</si>
  <si>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</si>
  <si>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</si>
  <si>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</si>
  <si>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</si>
  <si>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</si>
  <si>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</si>
  <si>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</si>
  <si>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</si>
  <si>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</si>
  <si>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</si>
  <si>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</si>
  <si>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</si>
  <si>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</si>
  <si>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</si>
  <si>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</si>
  <si>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</si>
  <si>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</si>
  <si>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</si>
  <si>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</si>
  <si>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</si>
  <si>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</si>
  <si>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</si>
  <si>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</si>
  <si>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</si>
  <si>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</si>
  <si>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</si>
  <si>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</si>
  <si>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</si>
  <si>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</si>
  <si>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</si>
  <si>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</si>
  <si>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</si>
  <si>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</si>
  <si>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</si>
  <si>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</si>
  <si>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</si>
  <si>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</si>
  <si>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</si>
  <si>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</si>
  <si>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</si>
  <si>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</si>
  <si>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</si>
  <si>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</si>
  <si>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</si>
  <si>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</si>
  <si>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</si>
  <si>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</si>
  <si>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</si>
  <si>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</si>
  <si>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</si>
  <si>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</si>
  <si>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</si>
  <si>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</si>
  <si>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</si>
  <si>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</si>
  <si>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</si>
  <si>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</si>
  <si>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</si>
  <si>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</si>
  <si>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</si>
  <si>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</si>
  <si>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</si>
  <si>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</si>
  <si>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</si>
  <si>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</si>
  <si>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</si>
  <si>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</si>
  <si>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</si>
  <si>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</si>
  <si>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</si>
  <si>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</si>
  <si>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</si>
  <si>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</si>
  <si>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</si>
  <si>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</si>
  <si>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</si>
  <si>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</si>
  <si>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</si>
  <si>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</si>
  <si>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</si>
  <si>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</si>
  <si>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</si>
  <si>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</si>
  <si>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</si>
  <si>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</si>
  <si>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</si>
  <si>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</si>
  <si>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</si>
  <si>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</si>
  <si>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</si>
  <si>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</si>
  <si>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</si>
  <si>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</si>
  <si>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</si>
  <si>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</si>
  <si>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</si>
  <si>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</si>
  <si>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</si>
  <si>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</si>
  <si>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</si>
  <si>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</si>
  <si>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</si>
  <si>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</si>
  <si>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</si>
  <si>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</si>
  <si>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</si>
  <si>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</si>
  <si>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</si>
  <si>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</si>
  <si>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</si>
  <si>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</si>
  <si>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</si>
  <si>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</si>
  <si>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</si>
  <si>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</si>
  <si>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</si>
  <si>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</si>
  <si>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</si>
  <si>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</si>
  <si>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</si>
  <si>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</si>
  <si>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</si>
  <si>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</si>
  <si>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</si>
  <si>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</si>
  <si>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</si>
  <si>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</si>
  <si>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</si>
  <si>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</si>
  <si>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</si>
  <si>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</si>
  <si>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</si>
  <si>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</si>
  <si>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</si>
  <si>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</si>
  <si>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</si>
  <si>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</si>
  <si>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</si>
  <si>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</si>
  <si>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</si>
  <si>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</si>
  <si>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</si>
  <si>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</si>
  <si>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</si>
  <si>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</si>
  <si>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</si>
  <si>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</si>
  <si>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</si>
  <si>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</si>
  <si>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</si>
  <si>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</si>
  <si>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</si>
  <si>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</si>
  <si>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</si>
  <si>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</si>
  <si>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</si>
  <si>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</si>
  <si>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</si>
  <si>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</si>
  <si>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</si>
  <si>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</si>
  <si>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</si>
  <si>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</si>
  <si>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</si>
  <si>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</si>
  <si>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</si>
  <si>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</si>
  <si>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</si>
  <si>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</si>
  <si>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</si>
  <si>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</si>
  <si>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</si>
  <si>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</si>
  <si>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</si>
  <si>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</si>
  <si>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</si>
  <si>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</si>
  <si>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</si>
  <si>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</si>
  <si>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</si>
  <si>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</si>
  <si>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</si>
  <si>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</si>
  <si>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</si>
  <si>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</si>
  <si>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</si>
  <si>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</si>
  <si>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</si>
  <si>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</si>
  <si>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</si>
  <si>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</si>
  <si>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</si>
  <si>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</si>
  <si>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</si>
  <si>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</si>
  <si>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</si>
  <si>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</si>
  <si>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</si>
  <si>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</si>
  <si>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</si>
  <si>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</si>
  <si>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</si>
  <si>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</si>
  <si>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</si>
  <si>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</si>
  <si>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</si>
  <si>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</si>
  <si>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</si>
  <si>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</si>
  <si>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</si>
  <si>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</si>
  <si>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</si>
  <si>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</si>
  <si>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</si>
  <si>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</si>
  <si>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</si>
  <si>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</si>
  <si>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</si>
  <si>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</si>
  <si>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</si>
  <si>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</si>
  <si>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</si>
  <si>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</si>
  <si>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</si>
  <si>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</si>
  <si>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</si>
  <si>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</si>
  <si>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</si>
  <si>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</si>
  <si>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</si>
  <si>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</si>
  <si>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</si>
  <si>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</si>
  <si>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</si>
  <si>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</si>
  <si>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</si>
  <si>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</si>
  <si>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</si>
  <si>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</si>
  <si>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</si>
  <si>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</si>
  <si>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</si>
  <si>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</si>
  <si>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</si>
  <si>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</si>
  <si>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</si>
  <si>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</si>
  <si>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</si>
  <si>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</si>
  <si>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</si>
  <si>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</si>
  <si>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</si>
  <si>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</si>
  <si>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</si>
  <si>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</si>
  <si>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</si>
  <si>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</si>
  <si>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</si>
  <si>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</si>
  <si>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</si>
  <si>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</si>
  <si>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</si>
  <si>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</si>
  <si>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</si>
  <si>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</si>
  <si>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</si>
  <si>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</si>
  <si>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</si>
  <si>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</si>
  <si>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</si>
  <si>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</si>
  <si>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</si>
  <si>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</si>
  <si>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</si>
  <si>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</si>
  <si>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</si>
  <si>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</si>
  <si>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</si>
  <si>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</si>
  <si>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</si>
  <si>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</si>
  <si>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</si>
  <si>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</si>
  <si>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</si>
  <si>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</si>
  <si>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</si>
  <si>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</si>
  <si>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</si>
  <si>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</si>
  <si>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</si>
  <si>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</si>
  <si>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</si>
  <si>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</si>
  <si>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</si>
  <si>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</si>
  <si>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</si>
  <si>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</si>
  <si>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</si>
  <si>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</si>
  <si>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</si>
  <si>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</si>
  <si>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</si>
  <si>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</si>
  <si>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</si>
  <si>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</si>
  <si>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</si>
  <si>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</si>
  <si>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</si>
  <si>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</si>
  <si>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</si>
  <si>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</si>
  <si>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</si>
  <si>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</si>
  <si>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</si>
  <si>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</si>
  <si>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</si>
  <si>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</si>
  <si>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</si>
  <si>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</si>
  <si>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</si>
  <si>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</si>
  <si>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</si>
  <si>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</si>
  <si>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</si>
  <si>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</si>
  <si>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</si>
  <si>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</si>
  <si>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</si>
  <si>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</si>
  <si>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</si>
  <si>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</si>
  <si>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</si>
  <si>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</si>
  <si>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</si>
  <si>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</si>
  <si>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</si>
  <si>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</si>
  <si>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</si>
  <si>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</si>
  <si>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</si>
  <si>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</si>
  <si>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</si>
  <si>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</si>
  <si>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</si>
  <si>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</si>
  <si>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</si>
  <si>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</si>
  <si>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</si>
  <si>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</si>
  <si>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</si>
  <si>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</si>
  <si>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</si>
  <si>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</si>
  <si>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</si>
  <si>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</si>
  <si>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</si>
  <si>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</si>
  <si>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</si>
  <si>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</si>
  <si>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</si>
  <si>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</si>
  <si>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</si>
  <si>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</si>
  <si>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</si>
  <si>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</si>
  <si>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</si>
  <si>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</si>
  <si>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</si>
  <si>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</si>
  <si>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</si>
  <si>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</si>
  <si>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</si>
  <si>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</si>
  <si>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</si>
  <si>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</si>
  <si>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</si>
  <si>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</si>
  <si>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</si>
  <si>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</si>
  <si>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</si>
  <si>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</si>
  <si>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</si>
  <si>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</si>
  <si>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</si>
  <si>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</si>
  <si>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</si>
  <si>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</si>
  <si>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</si>
  <si>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</si>
  <si>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</si>
  <si>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</si>
  <si>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</si>
  <si>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</si>
  <si>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</si>
  <si>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</si>
  <si>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</si>
  <si>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</si>
  <si>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</si>
  <si>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</si>
  <si>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</si>
  <si>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</si>
  <si>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</si>
  <si>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</si>
  <si>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</si>
  <si>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</si>
  <si>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</si>
  <si>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</si>
  <si>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</si>
  <si>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</si>
  <si>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</si>
  <si>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</si>
  <si>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</si>
  <si>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</si>
  <si>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</si>
  <si>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</si>
  <si>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</si>
  <si>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</si>
  <si>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</si>
  <si>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</si>
  <si>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</si>
  <si>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</si>
  <si>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</si>
  <si>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</si>
  <si>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</si>
  <si>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</si>
  <si>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</si>
  <si>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</si>
  <si>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</si>
  <si>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</si>
  <si>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</si>
  <si>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</si>
  <si>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</si>
  <si>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</si>
  <si>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</si>
  <si>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</si>
  <si>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</si>
  <si>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</si>
  <si>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</si>
  <si>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</si>
  <si>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</si>
  <si>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</si>
  <si>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</si>
  <si>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</si>
  <si>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</si>
  <si>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</si>
  <si>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</si>
  <si>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</si>
  <si>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</si>
  <si>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</si>
  <si>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</si>
  <si>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</si>
  <si>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</si>
  <si>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</si>
  <si>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</si>
  <si>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</si>
  <si>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</si>
  <si>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</si>
  <si>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</si>
  <si>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</si>
  <si>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</si>
  <si>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</si>
  <si>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</si>
  <si>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</si>
  <si>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</si>
  <si>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</si>
  <si>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</si>
  <si>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</si>
  <si>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</si>
  <si>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</si>
  <si>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</si>
  <si>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</si>
  <si>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</si>
  <si>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</si>
  <si>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</si>
  <si>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</si>
  <si>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</si>
  <si>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</si>
  <si>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</si>
  <si>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</si>
  <si>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</si>
  <si>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</si>
  <si>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</si>
  <si>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</si>
  <si>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</si>
  <si>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</si>
  <si>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</si>
  <si>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</si>
  <si>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</si>
  <si>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</si>
  <si>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</si>
  <si>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</si>
  <si>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</si>
  <si>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</si>
  <si>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</si>
  <si>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</si>
  <si>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</si>
  <si>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</si>
  <si>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</si>
  <si>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</si>
  <si>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</si>
  <si>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</si>
  <si>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</si>
  <si>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</si>
  <si>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</si>
  <si>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</si>
  <si>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</si>
  <si>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</si>
  <si>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</si>
  <si>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</si>
  <si>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</si>
  <si>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</si>
  <si>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</si>
  <si>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</si>
  <si>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</si>
  <si>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</si>
  <si>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</si>
  <si>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</si>
  <si>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</si>
  <si>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</si>
  <si>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</si>
  <si>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</si>
  <si>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</si>
  <si>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</si>
  <si>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</si>
  <si>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</si>
  <si>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</si>
  <si>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</si>
  <si>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</si>
  <si>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</si>
  <si>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</si>
  <si>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</si>
  <si>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</si>
  <si>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</si>
  <si>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</si>
  <si>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</si>
  <si>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</si>
  <si>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</si>
  <si>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</si>
  <si>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</si>
  <si>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</si>
  <si>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</si>
  <si>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</si>
  <si>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</si>
  <si>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</si>
  <si>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</si>
  <si>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</si>
  <si>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</si>
  <si>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</si>
  <si>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</si>
  <si>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</si>
  <si>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</si>
  <si>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</si>
  <si>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</si>
  <si>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</si>
  <si>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</si>
  <si>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</si>
  <si>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</si>
  <si>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</si>
  <si>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</si>
  <si>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</si>
  <si>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</si>
  <si>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</si>
  <si>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</si>
  <si>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</si>
  <si>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</si>
  <si>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</si>
  <si>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</si>
  <si>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</si>
  <si>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</si>
  <si>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</si>
  <si>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</si>
  <si>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</si>
  <si>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</si>
  <si>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</si>
  <si>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</si>
  <si>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</si>
  <si>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</si>
  <si>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</si>
  <si>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</si>
  <si>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</si>
  <si>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</si>
  <si>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</si>
  <si>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</si>
  <si>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</si>
  <si>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</si>
  <si>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</si>
  <si>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</si>
  <si>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</si>
  <si>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</si>
  <si>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</si>
  <si>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</si>
  <si>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</si>
  <si>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</si>
  <si>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</si>
  <si>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</si>
  <si>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</si>
  <si>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</si>
  <si>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</si>
  <si>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</si>
  <si>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</si>
  <si>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</si>
  <si>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</si>
  <si>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</si>
  <si>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</si>
  <si>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</si>
  <si>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</si>
  <si>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</si>
  <si>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</si>
  <si>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</si>
  <si>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</si>
  <si>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</si>
  <si>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</si>
  <si>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</si>
  <si>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</si>
  <si>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</si>
  <si>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</si>
  <si>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</si>
  <si>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</si>
  <si>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</si>
  <si>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</si>
  <si>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</si>
  <si>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</si>
  <si>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</si>
  <si>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</si>
  <si>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</si>
  <si>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</si>
  <si>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</si>
  <si>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</si>
  <si>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</si>
  <si>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</si>
  <si>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</si>
  <si>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</si>
  <si>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</si>
  <si>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</si>
  <si>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</si>
  <si>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</si>
  <si>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</si>
  <si>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</si>
  <si>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</si>
  <si>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</si>
  <si>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</si>
  <si>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</si>
  <si>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</si>
  <si>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</si>
  <si>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</si>
  <si>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</si>
  <si>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</si>
  <si>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</si>
  <si>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</si>
  <si>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</si>
  <si>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</si>
  <si>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</si>
  <si>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</si>
  <si>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</si>
  <si>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</si>
  <si>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</si>
  <si>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</si>
  <si>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</si>
  <si>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</si>
  <si>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</si>
  <si>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</si>
  <si>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</si>
  <si>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</si>
  <si>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</si>
  <si>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</si>
  <si>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</si>
  <si>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</si>
  <si>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</si>
  <si>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</si>
  <si>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</si>
  <si>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</si>
  <si>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</si>
  <si>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</si>
  <si>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</si>
  <si>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</si>
  <si>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</si>
  <si>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</si>
  <si>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</si>
  <si>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</si>
  <si>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</si>
  <si>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</si>
  <si>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</si>
  <si>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</si>
  <si>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</si>
  <si>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</si>
  <si>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</si>
  <si>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</si>
  <si>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</si>
  <si>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</si>
  <si>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</si>
  <si>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</si>
  <si>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</si>
  <si>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</si>
  <si>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</si>
  <si>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</si>
  <si>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</si>
  <si>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</si>
  <si>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</si>
  <si>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</si>
  <si>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</si>
  <si>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</si>
  <si>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</si>
  <si>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</si>
  <si>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</si>
  <si>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</si>
  <si>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</si>
  <si>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</si>
  <si>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</si>
  <si>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</si>
  <si>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</si>
  <si>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</si>
  <si>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</si>
  <si>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</si>
  <si>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</si>
  <si>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</si>
  <si>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</si>
  <si>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</si>
  <si>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</si>
  <si>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</si>
  <si>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</si>
  <si>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</si>
  <si>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</si>
  <si>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</si>
  <si>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</si>
  <si>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</si>
  <si>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</si>
  <si>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</si>
  <si>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</si>
  <si>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</si>
  <si>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</si>
  <si>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</si>
  <si>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</si>
  <si>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</si>
  <si>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</si>
  <si>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</si>
  <si>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</si>
  <si>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</si>
  <si>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</si>
  <si>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</si>
  <si>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</si>
  <si>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</si>
  <si>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</si>
  <si>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</si>
  <si>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</si>
  <si>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</si>
  <si>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</si>
  <si>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</si>
  <si>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</si>
  <si>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</si>
  <si>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</si>
  <si>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</si>
  <si>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</si>
  <si>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</si>
  <si>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</si>
  <si>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</si>
  <si>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</si>
  <si>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</si>
  <si>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</si>
  <si>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</si>
  <si>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</si>
  <si>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</si>
  <si>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</si>
  <si>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</si>
  <si>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</si>
  <si>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</si>
  <si>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</si>
  <si>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</si>
  <si>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</si>
  <si>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</si>
  <si>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</si>
  <si>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</si>
  <si>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</si>
  <si>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</si>
  <si>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</si>
  <si>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</si>
  <si>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</si>
  <si>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</si>
  <si>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</si>
  <si>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</si>
  <si>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</si>
  <si>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</si>
  <si>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</si>
  <si>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</si>
  <si>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</si>
  <si>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</si>
  <si>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</si>
  <si>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</si>
  <si>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</si>
  <si>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</si>
  <si>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</si>
  <si>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</si>
  <si>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</si>
  <si>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</si>
  <si>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</si>
  <si>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</si>
  <si>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</si>
  <si>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</si>
  <si>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</si>
  <si>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</si>
  <si>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</si>
  <si>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</si>
  <si>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</si>
  <si>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</si>
  <si>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</si>
  <si>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</si>
  <si>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</si>
  <si>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</si>
  <si>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</si>
  <si>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</si>
  <si>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</si>
  <si>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</si>
  <si>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</si>
  <si>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</si>
  <si>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</si>
  <si>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</si>
  <si>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</si>
  <si>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</si>
  <si>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</si>
  <si>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</si>
  <si>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</si>
  <si>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</si>
  <si>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</si>
  <si>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</si>
  <si>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</si>
  <si>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</si>
  <si>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</si>
  <si>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</si>
  <si>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</si>
  <si>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</si>
  <si>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</si>
  <si>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</si>
  <si>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</si>
  <si>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</si>
  <si>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</si>
  <si>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</si>
  <si>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</si>
  <si>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</si>
  <si>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</si>
  <si>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</si>
  <si>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</si>
  <si>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</si>
  <si>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</si>
  <si>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</si>
  <si>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</si>
  <si>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</si>
  <si>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</si>
  <si>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</si>
  <si>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</si>
  <si>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</si>
  <si>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</si>
  <si>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</si>
  <si>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</si>
  <si>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</si>
  <si>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</si>
  <si>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</si>
  <si>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</si>
  <si>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</si>
  <si>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</si>
  <si>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</si>
  <si>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</si>
  <si>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</si>
  <si>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</si>
  <si>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</si>
  <si>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</si>
  <si>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</si>
  <si>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</si>
  <si>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</si>
  <si>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</si>
  <si>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</si>
  <si>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</si>
  <si>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</si>
  <si>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</si>
  <si>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</si>
  <si>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</si>
  <si>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</si>
  <si>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</si>
  <si>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</si>
  <si>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</si>
  <si>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</si>
  <si>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</si>
  <si>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</si>
  <si>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</si>
  <si>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</si>
  <si>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</si>
  <si>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</si>
  <si>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</si>
  <si>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</si>
  <si>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</si>
  <si>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</si>
  <si>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</si>
  <si>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</si>
  <si>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</si>
  <si>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</si>
  <si>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</si>
  <si>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</si>
  <si>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</si>
  <si>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</si>
  <si>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</si>
  <si>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</si>
  <si>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</si>
  <si>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</si>
  <si>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</si>
  <si>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</si>
  <si>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</si>
  <si>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</si>
  <si>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</si>
  <si>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</si>
  <si>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</si>
  <si>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</si>
  <si>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</si>
  <si>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</si>
  <si>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</si>
  <si>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</si>
  <si>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</si>
  <si>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</si>
  <si>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</si>
  <si>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</si>
  <si>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</si>
  <si>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</si>
  <si>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</si>
  <si>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</si>
  <si>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</si>
  <si>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</si>
  <si>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</si>
  <si>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</si>
  <si>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</si>
  <si>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</si>
  <si>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</si>
  <si>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</si>
  <si>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</si>
  <si>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</si>
  <si>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</si>
  <si>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</si>
  <si>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</si>
  <si>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</si>
  <si>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</si>
  <si>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</si>
  <si>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</si>
  <si>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</si>
  <si>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</si>
  <si>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</si>
  <si>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</si>
  <si>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</si>
  <si>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</si>
  <si>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</si>
  <si>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</si>
  <si>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</si>
  <si>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</si>
  <si>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</si>
  <si>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</si>
  <si>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</si>
  <si>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</si>
  <si>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</si>
  <si>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</si>
  <si>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</si>
  <si>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</si>
  <si>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</si>
  <si>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</si>
  <si>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</si>
  <si>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</si>
  <si>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</si>
  <si>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</si>
  <si>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</si>
  <si>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</si>
  <si>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</si>
  <si>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</si>
  <si>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</si>
  <si>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</si>
  <si>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</si>
  <si>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</si>
  <si>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</si>
  <si>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</si>
  <si>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</si>
  <si>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</si>
  <si>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</si>
  <si>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</si>
  <si>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</si>
  <si>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</si>
  <si>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</si>
  <si>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</si>
  <si>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</si>
  <si>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</si>
  <si>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</si>
  <si>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</si>
  <si>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</si>
  <si>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</si>
  <si>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</si>
  <si>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</si>
  <si>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</si>
  <si>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</si>
  <si>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</si>
  <si>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</si>
  <si>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</si>
  <si>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</si>
  <si>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</si>
  <si>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</si>
  <si>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</si>
  <si>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</si>
  <si>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</si>
  <si>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</si>
  <si>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</si>
  <si>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</si>
  <si>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</si>
  <si>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</si>
  <si>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</si>
  <si>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</si>
  <si>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</si>
  <si>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</si>
  <si>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</si>
  <si>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</si>
  <si>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</si>
  <si>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</si>
  <si>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</si>
  <si>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</si>
  <si>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</si>
  <si>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</si>
  <si>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</si>
  <si>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</si>
  <si>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</si>
  <si>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</si>
  <si>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</si>
  <si>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</si>
  <si>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</si>
  <si>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</si>
  <si>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</si>
  <si>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</si>
  <si>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</si>
  <si>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</si>
  <si>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</si>
  <si>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</si>
  <si>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</si>
  <si>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</si>
  <si>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</si>
  <si>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</si>
  <si>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</si>
  <si>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</si>
  <si>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</si>
  <si>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</si>
  <si>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</si>
  <si>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</si>
  <si>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</si>
  <si>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</si>
  <si>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</si>
  <si>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</si>
  <si>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</si>
  <si>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</si>
  <si>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</si>
  <si>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</si>
  <si>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</si>
  <si>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</si>
  <si>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</si>
  <si>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</si>
  <si>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</si>
  <si>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</si>
  <si>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</si>
  <si>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</si>
  <si>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</si>
  <si>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</si>
  <si>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</si>
  <si>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</si>
  <si>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</si>
  <si>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</si>
  <si>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</si>
  <si>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</si>
  <si>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</si>
  <si>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</si>
  <si>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</si>
  <si>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</si>
  <si>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</si>
  <si>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</si>
  <si>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</si>
  <si>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</si>
  <si>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</si>
  <si>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</si>
  <si>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</si>
  <si>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</si>
  <si>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</si>
  <si>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</si>
  <si>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</si>
  <si>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</si>
  <si>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</si>
  <si>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</si>
  <si>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</si>
  <si>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</si>
  <si>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</si>
  <si>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</si>
  <si>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</si>
  <si>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</si>
  <si>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</si>
  <si>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</si>
  <si>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</si>
  <si>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</si>
  <si>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</si>
  <si>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</si>
  <si>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</si>
  <si>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</si>
  <si>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</si>
  <si>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</si>
  <si>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</si>
  <si>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</si>
  <si>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</si>
  <si>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</si>
  <si>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</si>
  <si>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</si>
  <si>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</si>
  <si>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</si>
  <si>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</si>
  <si>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</si>
  <si>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</si>
  <si>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</si>
  <si>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</si>
  <si>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</si>
  <si>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</si>
  <si>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</si>
  <si>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</si>
  <si>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</si>
  <si>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</si>
  <si>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</si>
  <si>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</si>
  <si>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</si>
  <si>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</si>
  <si>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</si>
  <si>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</si>
  <si>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</si>
  <si>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</si>
  <si>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</si>
  <si>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</si>
  <si>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</si>
  <si>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</si>
  <si>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</si>
  <si>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</si>
  <si>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</si>
  <si>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</si>
  <si>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</si>
  <si>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</si>
  <si>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</si>
  <si>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</si>
  <si>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</si>
  <si>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</si>
  <si>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</si>
  <si>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</si>
  <si>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</si>
  <si>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</si>
  <si>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</si>
  <si>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</si>
  <si>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</si>
  <si>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</si>
  <si>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</si>
  <si>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</si>
  <si>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</si>
  <si>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</si>
  <si>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</si>
  <si>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</si>
  <si>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</si>
  <si>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</si>
  <si>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</si>
  <si>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</si>
  <si>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</si>
  <si>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</si>
  <si>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</si>
  <si>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</si>
  <si>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</si>
  <si>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</si>
  <si>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</si>
  <si>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</si>
  <si>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</si>
  <si>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</si>
  <si>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</si>
  <si>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</si>
  <si>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</si>
  <si>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</si>
  <si>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</si>
  <si>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</si>
  <si>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</si>
  <si>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</si>
  <si>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</si>
  <si>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</si>
  <si>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</si>
  <si>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</si>
  <si>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</si>
  <si>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</si>
  <si>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</si>
  <si>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</si>
  <si>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</si>
  <si>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</si>
  <si>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</si>
  <si>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</si>
  <si>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</si>
  <si>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</si>
  <si>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</si>
  <si>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</si>
  <si>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</si>
  <si>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</si>
  <si>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</si>
  <si>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</si>
  <si>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</si>
  <si>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</si>
  <si>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</si>
  <si>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</si>
  <si>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</si>
  <si>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</si>
  <si>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</si>
  <si>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</si>
  <si>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</si>
  <si>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</si>
  <si>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</si>
  <si>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</si>
  <si>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</si>
  <si>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</si>
  <si>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</si>
  <si>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</si>
  <si>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</si>
  <si>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</si>
  <si>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</si>
  <si>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</si>
  <si>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</si>
  <si>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</si>
  <si>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</si>
  <si>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</si>
  <si>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</si>
  <si>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</si>
  <si>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</si>
  <si>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</si>
  <si>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</si>
  <si>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</si>
  <si>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</si>
  <si>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</si>
  <si>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</si>
  <si>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</si>
  <si>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</si>
  <si>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</si>
  <si>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</si>
  <si>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</si>
  <si>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</si>
  <si>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</si>
  <si>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</si>
  <si>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</si>
  <si>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</si>
  <si>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</si>
  <si>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</si>
  <si>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</si>
  <si>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</si>
  <si>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</si>
  <si>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</si>
  <si>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</si>
  <si>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</si>
  <si>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</si>
  <si>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</si>
  <si>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</si>
  <si>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</si>
  <si>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</si>
  <si>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</si>
  <si>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</si>
  <si>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</si>
  <si>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</si>
  <si>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</si>
  <si>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</si>
  <si>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</si>
  <si>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</si>
  <si>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</si>
  <si>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</si>
  <si>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</si>
  <si>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</si>
  <si>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</si>
  <si>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</si>
  <si>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</si>
  <si>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</si>
  <si>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</si>
  <si>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</si>
  <si>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</si>
  <si>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</si>
  <si>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</si>
  <si>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</si>
  <si>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</si>
  <si>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</si>
  <si>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</si>
  <si>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</si>
  <si>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</si>
  <si>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</si>
  <si>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</si>
  <si>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</si>
  <si>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</si>
  <si>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</si>
  <si>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</si>
  <si>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</si>
  <si>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</si>
  <si>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</si>
  <si>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</si>
  <si>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</si>
  <si>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</si>
  <si>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</si>
  <si>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</si>
  <si>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</si>
  <si>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</si>
  <si>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</si>
  <si>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</si>
  <si>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</si>
  <si>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</si>
  <si>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</si>
  <si>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</si>
  <si>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</si>
  <si>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</si>
  <si>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</si>
  <si>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</si>
  <si>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</si>
  <si>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</si>
  <si>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</si>
  <si>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</si>
  <si>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</si>
  <si>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</si>
  <si>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</si>
  <si>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</si>
  <si>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</si>
  <si>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</si>
  <si>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</si>
  <si>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</si>
  <si>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</si>
  <si>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</si>
  <si>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</si>
  <si>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</si>
  <si>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</si>
  <si>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</si>
  <si>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</si>
  <si>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</si>
  <si>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</si>
  <si>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</si>
  <si>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</si>
  <si>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</si>
  <si>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</si>
  <si>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</si>
  <si>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</si>
  <si>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</si>
  <si>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</si>
  <si>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</si>
  <si>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</si>
  <si>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</si>
  <si>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</si>
  <si>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</si>
  <si>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</si>
  <si>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</si>
  <si>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</si>
  <si>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</si>
  <si>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</si>
  <si>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</si>
  <si>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</si>
  <si>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</si>
  <si>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</si>
  <si>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</si>
  <si>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</si>
  <si>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</si>
  <si>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</si>
  <si>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</si>
  <si>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</si>
  <si>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</si>
  <si>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</si>
  <si>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</si>
  <si>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</si>
  <si>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</si>
  <si>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</si>
  <si>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</si>
  <si>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</si>
  <si>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</si>
  <si>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</si>
  <si>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</si>
  <si>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</si>
  <si>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</si>
  <si>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</si>
  <si>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</si>
  <si>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</si>
  <si>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</si>
  <si>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</si>
  <si>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</si>
  <si>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</si>
  <si>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</si>
  <si>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</si>
  <si>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</si>
  <si>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</si>
  <si>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</si>
  <si>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</si>
  <si>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</si>
  <si>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</si>
  <si>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</si>
  <si>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</si>
  <si>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</si>
  <si>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</si>
  <si>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</si>
  <si>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</si>
  <si>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</si>
  <si>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</si>
  <si>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</si>
  <si>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</si>
  <si>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</si>
  <si>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</si>
  <si>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</si>
  <si>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</si>
  <si>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</si>
  <si>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</si>
  <si>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</si>
  <si>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</si>
  <si>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</si>
  <si>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</si>
  <si>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</si>
  <si>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</si>
  <si>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</si>
  <si>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</si>
  <si>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</si>
  <si>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</si>
  <si>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</si>
  <si>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</si>
  <si>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</si>
  <si>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</si>
  <si>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</si>
  <si>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</si>
  <si>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</si>
  <si>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</si>
  <si>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</si>
  <si>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</si>
  <si>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</si>
  <si>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</si>
  <si>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</si>
  <si>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</si>
  <si>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</si>
  <si>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</si>
  <si>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</si>
  <si>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</si>
  <si>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</si>
  <si>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</si>
  <si>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</si>
  <si>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</si>
  <si>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</si>
  <si>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</si>
  <si>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</si>
  <si>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</si>
  <si>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</si>
  <si>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</si>
  <si>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</si>
  <si>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</si>
  <si>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</si>
  <si>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</si>
  <si>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</si>
  <si>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</si>
  <si>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</si>
  <si>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</si>
  <si>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</si>
  <si>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</si>
  <si>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</si>
  <si>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</si>
  <si>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</si>
  <si>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</si>
  <si>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</si>
  <si>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</si>
  <si>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</si>
  <si>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</si>
  <si>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</si>
  <si>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</si>
  <si>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</si>
  <si>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</si>
  <si>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</si>
  <si>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</si>
  <si>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</si>
  <si>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</si>
  <si>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</si>
  <si>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</si>
  <si>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</si>
  <si>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</si>
  <si>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</si>
  <si>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</si>
  <si>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</si>
  <si>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</si>
  <si>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</si>
  <si>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</si>
  <si>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</si>
  <si>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</si>
  <si>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</si>
  <si>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</si>
  <si>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</si>
  <si>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</si>
  <si>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</si>
  <si>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</si>
  <si>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</si>
  <si>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</si>
  <si>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</si>
  <si>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</si>
  <si>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</si>
  <si>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</si>
  <si>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</si>
  <si>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</si>
  <si>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</si>
  <si>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</si>
  <si>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</si>
  <si>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</si>
  <si>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</si>
  <si>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</si>
  <si>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</si>
  <si>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</si>
  <si>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</si>
  <si>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</si>
  <si>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</si>
  <si>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</si>
  <si>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</si>
  <si>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</si>
  <si>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</si>
  <si>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</si>
  <si>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</si>
  <si>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</si>
  <si>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</si>
  <si>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</si>
  <si>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</si>
  <si>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</si>
  <si>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</si>
  <si>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</si>
  <si>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</si>
  <si>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</si>
  <si>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</si>
  <si>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</si>
  <si>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</si>
  <si>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</si>
  <si>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</si>
  <si>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</si>
  <si>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</si>
  <si>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</si>
  <si>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</si>
  <si>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</si>
  <si>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</si>
  <si>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</si>
  <si>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</si>
  <si>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</si>
  <si>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</si>
  <si>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</si>
  <si>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</si>
  <si>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</si>
  <si>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</si>
  <si>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</si>
  <si>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</si>
  <si>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</si>
  <si>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</si>
  <si>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</si>
  <si>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</si>
  <si>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</si>
  <si>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</si>
  <si>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</si>
  <si>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</si>
  <si>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</si>
  <si>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</si>
  <si>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</si>
  <si>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</si>
  <si>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</si>
  <si>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</si>
  <si>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</si>
  <si>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</si>
  <si>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</si>
  <si>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</si>
  <si>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</si>
  <si>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</si>
  <si>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</si>
  <si>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</si>
  <si>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</si>
  <si>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</si>
  <si>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</si>
  <si>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</si>
  <si>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</si>
  <si>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</si>
  <si>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</si>
  <si>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</si>
  <si>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</si>
  <si>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</si>
  <si>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</si>
  <si>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</si>
  <si>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</si>
  <si>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</si>
  <si>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</si>
  <si>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</si>
  <si>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</si>
  <si>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</si>
  <si>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</si>
  <si>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</si>
  <si>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</si>
  <si>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</si>
  <si>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</si>
  <si>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</si>
  <si>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</si>
  <si>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</si>
  <si>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</si>
  <si>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</si>
  <si>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</si>
  <si>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</si>
  <si>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</si>
  <si>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</si>
  <si>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</si>
  <si>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</si>
  <si>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</si>
  <si>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</si>
  <si>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</si>
  <si>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</si>
  <si>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</si>
  <si>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</si>
  <si>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</si>
  <si>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</si>
  <si>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</si>
  <si>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</si>
  <si>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</si>
  <si>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</si>
  <si>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</si>
  <si>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</si>
  <si>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</si>
  <si>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</si>
  <si>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</si>
  <si>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</si>
  <si>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</si>
  <si>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</si>
  <si>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</si>
  <si>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</si>
  <si>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</si>
  <si>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</si>
  <si>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</si>
  <si>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</si>
  <si>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</si>
  <si>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</si>
  <si>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</si>
  <si>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</si>
  <si>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</si>
  <si>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</si>
  <si>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</si>
  <si>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</si>
  <si>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</si>
  <si>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</si>
  <si>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</si>
  <si>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</si>
  <si>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</si>
  <si>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</si>
  <si>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</si>
  <si>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</si>
  <si>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</si>
  <si>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</si>
  <si>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</si>
  <si>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</si>
  <si>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</si>
  <si>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</si>
  <si>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</si>
  <si>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</si>
  <si>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</si>
  <si>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</si>
  <si>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</si>
  <si>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</si>
  <si>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</si>
  <si>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</si>
  <si>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</si>
  <si>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</si>
  <si>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</si>
  <si>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</si>
  <si>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</si>
  <si>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</si>
  <si>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</si>
  <si>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</si>
  <si>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</si>
  <si>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</si>
  <si>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</si>
  <si>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</si>
  <si>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</si>
  <si>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</si>
  <si>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</si>
  <si>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</si>
  <si>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</si>
  <si>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</si>
  <si>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</si>
  <si>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</si>
  <si>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</si>
  <si>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</si>
  <si>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</si>
  <si>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</si>
  <si>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</si>
  <si>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</si>
  <si>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</si>
  <si>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</si>
  <si>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</si>
  <si>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</si>
  <si>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</si>
  <si>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</si>
  <si>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</si>
  <si>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</si>
  <si>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</si>
  <si>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</si>
  <si>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</si>
  <si>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</si>
  <si>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</si>
  <si>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</si>
  <si>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</si>
  <si>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</si>
  <si>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</si>
  <si>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</si>
  <si>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</si>
  <si>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</si>
  <si>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</si>
  <si>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</si>
  <si>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</si>
  <si>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</si>
  <si>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</si>
  <si>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</si>
  <si>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</si>
  <si>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</si>
  <si>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</si>
  <si>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</si>
  <si>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</si>
  <si>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</si>
  <si>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</si>
  <si>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</si>
  <si>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</si>
  <si>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</si>
  <si>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</si>
  <si>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</si>
  <si>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</si>
  <si>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</si>
  <si>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</si>
  <si>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</si>
  <si>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</si>
  <si>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</si>
  <si>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</si>
  <si>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</si>
  <si>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</si>
  <si>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</si>
  <si>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</si>
  <si>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</si>
  <si>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</si>
  <si>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</si>
  <si>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</si>
  <si>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</si>
  <si>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</si>
  <si>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</si>
  <si>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</si>
  <si>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</si>
  <si>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</si>
  <si>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</si>
  <si>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</si>
  <si>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</si>
  <si>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</si>
  <si>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</si>
  <si>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</si>
  <si>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</si>
  <si>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</si>
  <si>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</si>
  <si>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</si>
  <si>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</si>
  <si>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</si>
  <si>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</si>
  <si>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</si>
  <si>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</si>
  <si>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</si>
  <si>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</si>
  <si>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</si>
  <si>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</si>
  <si>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</si>
  <si>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</si>
  <si>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</si>
  <si>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</si>
  <si>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</si>
  <si>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</si>
  <si>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</si>
  <si>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</si>
  <si>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</si>
  <si>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</si>
  <si>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</si>
  <si>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</si>
  <si>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</si>
  <si>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</si>
  <si>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</si>
  <si>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</si>
  <si>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</si>
  <si>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</si>
  <si>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</si>
  <si>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</si>
  <si>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</si>
  <si>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</si>
  <si>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</si>
  <si>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</si>
  <si>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</si>
  <si>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</si>
  <si>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</si>
  <si>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</si>
  <si>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</si>
  <si>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</si>
  <si>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</si>
  <si>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</si>
  <si>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</si>
  <si>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</si>
  <si>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</si>
  <si>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</si>
  <si>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</si>
  <si>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</si>
  <si>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</si>
  <si>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</si>
  <si>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</si>
  <si>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</si>
  <si>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</si>
  <si>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</si>
  <si>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</si>
  <si>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</si>
  <si>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</si>
  <si>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</si>
  <si>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</si>
  <si>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</si>
  <si>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</si>
  <si>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</si>
  <si>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</si>
  <si>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</si>
  <si>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</si>
  <si>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</si>
  <si>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</si>
  <si>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</si>
  <si>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</si>
  <si>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</si>
  <si>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</si>
  <si>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</si>
  <si>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</si>
  <si>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</si>
  <si>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</si>
  <si>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</si>
  <si>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</si>
  <si>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</si>
  <si>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</si>
  <si>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</si>
  <si>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</si>
  <si>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</si>
  <si>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</si>
  <si>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</si>
  <si>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</si>
  <si>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</si>
  <si>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</si>
  <si>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</si>
  <si>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</si>
  <si>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</si>
  <si>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</si>
  <si>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</si>
  <si>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</si>
  <si>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</si>
  <si>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</si>
  <si>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</si>
  <si>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</si>
  <si>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</si>
  <si>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</si>
  <si>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</si>
  <si>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</si>
  <si>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</si>
  <si>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</si>
  <si>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</si>
  <si>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</si>
  <si>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</si>
  <si>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</si>
  <si>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</si>
  <si>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</si>
  <si>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</si>
  <si>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</si>
  <si>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</si>
  <si>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</si>
  <si>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</si>
  <si>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</si>
  <si>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</si>
  <si>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</si>
  <si>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</si>
  <si>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</si>
  <si>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</si>
  <si>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</si>
  <si>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</si>
  <si>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</si>
  <si>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</si>
  <si>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</si>
  <si>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</si>
  <si>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</si>
  <si>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</si>
  <si>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</si>
  <si>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</si>
  <si>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</si>
  <si>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</si>
  <si>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</si>
  <si>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</si>
  <si>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</si>
  <si>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</si>
  <si>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</si>
  <si>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</si>
  <si>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</si>
  <si>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</si>
  <si>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</si>
  <si>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</si>
  <si>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</si>
  <si>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</si>
  <si>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</si>
  <si>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</si>
  <si>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</si>
  <si>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</si>
  <si>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</si>
  <si>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</si>
  <si>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</si>
  <si>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</si>
  <si>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</si>
  <si>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</si>
  <si>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</si>
  <si>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</si>
  <si>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</si>
  <si>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</si>
  <si>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</si>
  <si>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</si>
  <si>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</si>
  <si>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</si>
  <si>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</si>
  <si>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</si>
  <si>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</si>
  <si>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</si>
  <si>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</si>
  <si>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</si>
  <si>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</si>
  <si>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</si>
  <si>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</si>
  <si>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</si>
  <si>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</si>
  <si>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</si>
  <si>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</si>
  <si>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</si>
  <si>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</si>
  <si>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</si>
  <si>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</si>
  <si>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</si>
  <si>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</si>
  <si>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</si>
  <si>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</si>
  <si>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</si>
  <si>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</si>
  <si>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</si>
  <si>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</si>
  <si>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</si>
  <si>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</si>
  <si>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</si>
  <si>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</si>
  <si>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</si>
  <si>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</si>
  <si>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</si>
  <si>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</si>
  <si>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</si>
  <si>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</si>
  <si>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</si>
  <si>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</si>
  <si>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</si>
  <si>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</si>
  <si>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</si>
  <si>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</si>
  <si>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</si>
  <si>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</si>
  <si>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</si>
  <si>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</si>
  <si>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</si>
  <si>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</si>
  <si>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</si>
  <si>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</si>
  <si>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</si>
  <si>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</si>
  <si>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</si>
  <si>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</si>
  <si>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</si>
  <si>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</si>
  <si>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</si>
  <si>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</si>
  <si>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</si>
  <si>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</si>
  <si>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</si>
  <si>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</si>
  <si>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</si>
  <si>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</si>
  <si>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</si>
  <si>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</si>
  <si>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</si>
  <si>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</si>
  <si>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</si>
  <si>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</si>
  <si>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</si>
  <si>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</si>
  <si>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</si>
  <si>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</si>
  <si>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</si>
  <si>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</si>
  <si>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</si>
  <si>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</si>
  <si>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</si>
  <si>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</si>
  <si>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</si>
  <si>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</si>
  <si>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</si>
  <si>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</si>
  <si>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</si>
  <si>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</si>
  <si>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</si>
  <si>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</si>
  <si>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</si>
  <si>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</si>
  <si>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</si>
  <si>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</si>
  <si>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</si>
  <si>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</si>
  <si>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</si>
  <si>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</si>
  <si>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</si>
  <si>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</si>
  <si>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</si>
  <si>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</si>
  <si>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</si>
  <si>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</si>
  <si>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</si>
  <si>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</si>
  <si>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</si>
  <si>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</si>
  <si>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</si>
  <si>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</si>
  <si>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</si>
  <si>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</si>
  <si>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</si>
  <si>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</si>
  <si>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</si>
  <si>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</si>
  <si>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</si>
  <si>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</si>
  <si>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</si>
  <si>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</si>
  <si>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</si>
  <si>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</si>
  <si>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</si>
  <si>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</si>
  <si>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</si>
  <si>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</si>
  <si>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</si>
  <si>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</si>
  <si>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</si>
  <si>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</si>
  <si>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</si>
  <si>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</si>
  <si>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</si>
  <si>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</si>
  <si>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</si>
  <si>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</si>
  <si>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</si>
  <si>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</si>
  <si>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</si>
  <si>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</si>
  <si>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</si>
  <si>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</si>
  <si>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</si>
  <si>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</si>
  <si>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</si>
  <si>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</si>
  <si>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</si>
  <si>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</si>
  <si>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</si>
  <si>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</si>
  <si>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</si>
  <si>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</si>
  <si>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</si>
  <si>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</si>
  <si>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</si>
  <si>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</si>
  <si>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</si>
  <si>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</si>
  <si>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</si>
  <si>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</si>
  <si>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</si>
  <si>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</si>
  <si>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</si>
  <si>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</si>
  <si>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</si>
  <si>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</si>
  <si>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</si>
  <si>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</si>
  <si>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</si>
  <si>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</si>
  <si>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</si>
  <si>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</si>
  <si>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</si>
  <si>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</si>
  <si>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</si>
  <si>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</si>
  <si>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</si>
  <si>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</si>
  <si>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</si>
  <si>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</si>
  <si>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</si>
  <si>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</si>
  <si>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</si>
  <si>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</si>
  <si>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</si>
  <si>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</si>
  <si>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</si>
  <si>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</si>
  <si>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</si>
  <si>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</si>
  <si>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</si>
  <si>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</si>
  <si>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</si>
  <si>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</si>
  <si>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</si>
  <si>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</si>
  <si>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</si>
  <si>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</si>
  <si>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</si>
  <si>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</si>
  <si>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</si>
  <si>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</si>
  <si>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</si>
  <si>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</si>
  <si>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</si>
  <si>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</si>
  <si>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</si>
  <si>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</si>
  <si>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</si>
  <si>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</si>
  <si>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</si>
  <si>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</si>
  <si>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</si>
  <si>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</si>
  <si>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</si>
  <si>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</si>
  <si>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</si>
  <si>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</si>
  <si>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</si>
  <si>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</si>
  <si>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</si>
  <si>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</si>
  <si>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</si>
  <si>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</si>
  <si>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</si>
  <si>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</si>
  <si>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</si>
  <si>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</si>
  <si>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</si>
  <si>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</si>
  <si>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</si>
  <si>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</si>
  <si>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</si>
  <si>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</si>
  <si>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</si>
  <si>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</si>
  <si>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</si>
  <si>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</si>
  <si>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</si>
  <si>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</si>
  <si>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</si>
  <si>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</si>
  <si>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</si>
  <si>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</si>
  <si>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</si>
  <si>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</si>
  <si>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</si>
  <si>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</si>
  <si>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</si>
  <si>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</si>
  <si>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</si>
  <si>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</si>
  <si>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</si>
  <si>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</si>
  <si>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</si>
  <si>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</si>
  <si>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</si>
  <si>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</si>
  <si>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</si>
  <si>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</si>
  <si>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</si>
  <si>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</si>
  <si>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</si>
  <si>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</si>
  <si>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</si>
  <si>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</si>
  <si>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</si>
  <si>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</si>
  <si>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</si>
  <si>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</si>
  <si>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</si>
  <si>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</si>
  <si>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</si>
  <si>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</si>
  <si>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</si>
  <si>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</si>
  <si>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</si>
  <si>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</si>
  <si>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</si>
  <si>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</si>
  <si>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</si>
  <si>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</si>
  <si>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</si>
  <si>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</si>
  <si>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</si>
  <si>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</si>
  <si>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</si>
  <si>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</si>
  <si>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</si>
  <si>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</si>
  <si>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</si>
  <si>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</si>
  <si>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</si>
  <si>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</si>
  <si>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</si>
  <si>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</si>
  <si>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</si>
  <si>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</si>
  <si>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</si>
  <si>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</si>
  <si>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</si>
  <si>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</si>
  <si>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</si>
  <si>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</si>
  <si>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</si>
  <si>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</si>
  <si>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</si>
  <si>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</si>
  <si>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</si>
  <si>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</si>
  <si>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</si>
  <si>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</si>
  <si>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</si>
  <si>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</si>
  <si>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</si>
  <si>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</si>
  <si>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</si>
  <si>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</si>
  <si>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</si>
  <si>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</si>
  <si>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</si>
  <si>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</si>
  <si>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</si>
  <si>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</si>
  <si>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</si>
  <si>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</si>
  <si>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</si>
  <si>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</si>
  <si>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</si>
  <si>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</si>
  <si>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</si>
  <si>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</si>
  <si>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</si>
  <si>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</si>
  <si>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</si>
  <si>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</si>
  <si>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</si>
  <si>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</si>
  <si>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</si>
  <si>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</si>
  <si>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</si>
  <si>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</si>
  <si>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</si>
  <si>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</si>
  <si>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</si>
  <si>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</si>
  <si>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</si>
  <si>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</si>
  <si>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</si>
  <si>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</si>
  <si>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</si>
  <si>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</si>
  <si>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</si>
  <si>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</si>
  <si>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</si>
  <si>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</si>
  <si>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</si>
  <si>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</si>
  <si>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</si>
  <si>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</si>
  <si>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</si>
  <si>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</si>
  <si>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</si>
  <si>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</si>
  <si>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</si>
  <si>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</si>
  <si>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</si>
  <si>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</si>
  <si>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</si>
  <si>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</si>
  <si>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</si>
  <si>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</si>
  <si>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</si>
  <si>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</si>
  <si>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</si>
  <si>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</si>
  <si>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</si>
  <si>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</si>
  <si>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</si>
  <si>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</si>
  <si>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</si>
  <si>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</si>
  <si>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</si>
  <si>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</si>
  <si>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</si>
  <si>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</si>
  <si>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</si>
  <si>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</si>
  <si>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</si>
  <si>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</si>
  <si>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</si>
  <si>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</si>
  <si>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</si>
  <si>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</si>
  <si>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</si>
  <si>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</si>
  <si>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</si>
  <si>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</si>
  <si>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</si>
  <si>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</si>
  <si>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</si>
  <si>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</si>
  <si>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</si>
  <si>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</si>
  <si>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</si>
  <si>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</si>
  <si>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</si>
  <si>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</si>
  <si>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</si>
  <si>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</si>
  <si>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</si>
  <si>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</si>
  <si>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</si>
  <si>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</si>
  <si>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</si>
  <si>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</si>
  <si>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</si>
  <si>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</si>
  <si>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</si>
  <si>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</si>
  <si>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</si>
  <si>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</si>
  <si>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</si>
  <si>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</si>
  <si>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</si>
  <si>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</si>
  <si>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</si>
  <si>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</si>
  <si>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</si>
  <si>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</si>
  <si>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</si>
  <si>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</si>
  <si>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</si>
  <si>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</si>
  <si>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</si>
  <si>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</si>
  <si>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</si>
  <si>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</si>
  <si>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</si>
  <si>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</si>
  <si>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</si>
  <si>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</si>
  <si>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</si>
  <si>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</si>
  <si>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</si>
  <si>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</si>
  <si>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</si>
  <si>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</si>
  <si>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</si>
  <si>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</si>
  <si>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</si>
  <si>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</si>
  <si>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</si>
  <si>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</si>
  <si>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</si>
  <si>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</si>
  <si>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</si>
  <si>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</si>
  <si>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</si>
  <si>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</si>
  <si>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</si>
  <si>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</si>
  <si>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</si>
  <si>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</si>
  <si>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</si>
  <si>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</si>
  <si>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</si>
  <si>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</si>
  <si>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</si>
  <si>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</si>
  <si>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</si>
  <si>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</si>
  <si>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</si>
  <si>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</si>
  <si>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</si>
  <si>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</si>
  <si>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</si>
  <si>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</si>
  <si>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</si>
  <si>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</si>
  <si>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</si>
  <si>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</si>
  <si>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</si>
  <si>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</si>
  <si>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</si>
  <si>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</si>
  <si>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</si>
  <si>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</si>
  <si>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</si>
  <si>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</si>
  <si>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</si>
  <si>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</si>
  <si>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</si>
  <si>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</si>
  <si>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</si>
  <si>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</si>
  <si>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</si>
  <si>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</si>
  <si>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</si>
  <si>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</si>
  <si>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</si>
  <si>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</si>
  <si>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</si>
  <si>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</si>
  <si>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</si>
  <si>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</si>
  <si>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</si>
  <si>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</si>
  <si>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</si>
  <si>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</si>
  <si>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</si>
  <si>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</si>
  <si>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</si>
  <si>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</si>
  <si>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</si>
  <si>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</si>
  <si>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</si>
  <si>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</si>
  <si>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</si>
  <si>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</si>
  <si>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</si>
  <si>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</si>
  <si>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</si>
  <si>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</si>
  <si>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</si>
  <si>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</si>
  <si>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</si>
  <si>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</si>
  <si>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</si>
  <si>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</si>
  <si>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</si>
  <si>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</si>
  <si>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</si>
  <si>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</si>
  <si>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</si>
  <si>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</si>
  <si>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</si>
  <si>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</si>
  <si>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</si>
  <si>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</si>
  <si>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</si>
  <si>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</si>
  <si>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</si>
  <si>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</si>
  <si>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</si>
  <si>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</si>
  <si>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</si>
  <si>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</si>
  <si>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</si>
  <si>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</si>
  <si>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</si>
  <si>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</si>
  <si>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</si>
  <si>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</si>
  <si>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</si>
  <si>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</si>
  <si>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</si>
  <si>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</si>
  <si>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</si>
  <si>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</si>
  <si>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</si>
  <si>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</si>
  <si>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</si>
  <si>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</si>
  <si>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</si>
  <si>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</si>
  <si>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</si>
  <si>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</si>
  <si>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</si>
  <si>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</si>
  <si>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</si>
  <si>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</si>
  <si>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</si>
  <si>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</si>
  <si>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</si>
  <si>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</si>
  <si>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</si>
  <si>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</si>
  <si>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</si>
  <si>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</si>
  <si>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</si>
  <si>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</si>
  <si>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</si>
  <si>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</si>
  <si>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</si>
  <si>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</si>
  <si>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</si>
  <si>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</si>
  <si>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</si>
  <si>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</si>
  <si>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</si>
  <si>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</si>
  <si>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</si>
  <si>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</si>
  <si>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</si>
  <si>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</si>
  <si>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</si>
  <si>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</si>
  <si>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</si>
  <si>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</si>
  <si>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</si>
  <si>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</si>
  <si>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</si>
  <si>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</si>
  <si>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</si>
  <si>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</si>
  <si>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</si>
  <si>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</si>
  <si>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</si>
  <si>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</si>
  <si>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</si>
  <si>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</si>
  <si>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</si>
  <si>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</si>
  <si>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</si>
  <si>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</si>
  <si>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</si>
  <si>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</si>
  <si>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</si>
  <si>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</si>
  <si>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</si>
  <si>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</si>
  <si>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</si>
  <si>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</si>
  <si>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</si>
  <si>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</si>
  <si>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</si>
  <si>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</si>
  <si>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</si>
  <si>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</si>
  <si>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</si>
  <si>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</si>
  <si>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</si>
  <si>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</si>
  <si>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</si>
  <si>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</si>
  <si>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</si>
  <si>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</si>
  <si>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</si>
  <si>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</si>
  <si>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</si>
  <si>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</si>
  <si>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</si>
  <si>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</si>
  <si>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</si>
  <si>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</si>
  <si>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</si>
  <si>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</si>
  <si>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</si>
  <si>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</si>
  <si>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</si>
  <si>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</si>
  <si>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</si>
  <si>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</si>
  <si>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</si>
  <si>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</si>
  <si>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</si>
  <si>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</si>
  <si>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</si>
  <si>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</si>
  <si>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</si>
  <si>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</si>
  <si>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</si>
  <si>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</si>
  <si>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</si>
  <si>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</si>
  <si>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</si>
  <si>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</si>
  <si>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</si>
  <si>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</si>
  <si>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</si>
  <si>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</si>
  <si>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</si>
  <si>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</si>
  <si>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</si>
  <si>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</si>
  <si>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</si>
  <si>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</si>
  <si>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</si>
  <si>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</si>
  <si>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</si>
  <si>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</si>
  <si>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</si>
  <si>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</si>
  <si>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</si>
  <si>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</si>
  <si>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</si>
  <si>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</si>
  <si>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</si>
  <si>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</si>
  <si>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</si>
  <si>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</si>
  <si>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</si>
  <si>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</si>
  <si>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</si>
  <si>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</si>
  <si>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</si>
  <si>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</si>
  <si>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</si>
  <si>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</si>
  <si>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</si>
  <si>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</si>
  <si>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</si>
  <si>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</si>
  <si>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</si>
  <si>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</si>
  <si>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</si>
  <si>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</si>
  <si>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</si>
  <si>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</si>
  <si>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</si>
  <si>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</si>
  <si>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</si>
  <si>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</si>
  <si>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</si>
  <si>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</si>
  <si>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</si>
  <si>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</si>
  <si>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</si>
  <si>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</si>
  <si>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</si>
  <si>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</si>
  <si>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</si>
  <si>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</si>
  <si>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</si>
  <si>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</si>
  <si>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</si>
  <si>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</si>
  <si>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</si>
  <si>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</si>
  <si>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</si>
  <si>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</si>
  <si>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</si>
  <si>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</si>
  <si>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</si>
  <si>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</si>
  <si>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</si>
  <si>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</si>
  <si>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</si>
  <si>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</si>
  <si>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</si>
  <si>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</si>
  <si>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</si>
  <si>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</si>
  <si>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</si>
  <si>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</si>
  <si>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</si>
  <si>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</si>
  <si>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</si>
  <si>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</si>
  <si>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</si>
  <si>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</si>
  <si>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</si>
  <si>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</si>
  <si>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</si>
  <si>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</si>
  <si>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</si>
  <si>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</si>
  <si>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</si>
  <si>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</si>
  <si>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</si>
  <si>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</si>
  <si>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</si>
  <si>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</si>
  <si>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</si>
  <si>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</si>
  <si>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</si>
  <si>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</si>
  <si>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</si>
  <si>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</si>
  <si>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</si>
  <si>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</si>
  <si>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</si>
  <si>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</si>
  <si>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</si>
  <si>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</si>
  <si>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</si>
  <si>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</si>
  <si>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</si>
  <si>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</si>
  <si>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</si>
  <si>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</si>
  <si>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</si>
  <si>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</si>
  <si>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</si>
  <si>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</si>
  <si>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</si>
  <si>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</si>
  <si>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</si>
  <si>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</si>
  <si>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</si>
  <si>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</si>
  <si>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</si>
  <si>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</si>
  <si>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</si>
  <si>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</si>
  <si>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</si>
  <si>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</si>
  <si>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</si>
  <si>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</si>
  <si>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</si>
  <si>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</si>
  <si>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</si>
  <si>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</si>
  <si>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</si>
  <si>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</si>
  <si>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</si>
  <si>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</si>
  <si>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</si>
  <si>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</si>
  <si>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</si>
  <si>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</si>
  <si>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</si>
  <si>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</si>
  <si>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</si>
  <si>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</si>
  <si>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</si>
  <si>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</si>
  <si>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</si>
  <si>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</si>
  <si>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</si>
  <si>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</si>
  <si>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</si>
  <si>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</si>
  <si>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</si>
  <si>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</si>
  <si>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</si>
  <si>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</si>
  <si>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</si>
  <si>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</si>
  <si>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</si>
  <si>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</si>
  <si>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</si>
  <si>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</si>
  <si>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</si>
  <si>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</si>
  <si>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</si>
  <si>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</si>
  <si>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</si>
  <si>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</si>
  <si>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</si>
  <si>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</si>
  <si>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</si>
  <si>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</si>
  <si>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</si>
  <si>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</si>
  <si>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</si>
  <si>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</si>
  <si>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</si>
  <si>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</si>
  <si>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</si>
  <si>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</si>
  <si>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</si>
  <si>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</si>
  <si>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</si>
  <si>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</si>
  <si>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</si>
  <si>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</si>
  <si>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</si>
  <si>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</si>
  <si>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</si>
  <si>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</si>
  <si>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</si>
  <si>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</si>
  <si>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</si>
  <si>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</si>
  <si>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</si>
  <si>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</si>
  <si>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</si>
  <si>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</si>
  <si>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</si>
  <si>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</si>
  <si>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</si>
  <si>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</si>
  <si>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</si>
  <si>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</si>
  <si>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</si>
  <si>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</si>
  <si>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</si>
  <si>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</si>
  <si>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</si>
  <si>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</si>
  <si>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</si>
  <si>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</si>
  <si>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</si>
  <si>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</si>
  <si>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</si>
  <si>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</si>
  <si>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</si>
  <si>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</si>
  <si>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</si>
  <si>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</si>
  <si>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</si>
  <si>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</si>
  <si>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</si>
  <si>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</si>
  <si>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</si>
  <si>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</si>
  <si>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</si>
  <si>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</si>
  <si>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</si>
  <si>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</si>
  <si>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</si>
  <si>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</si>
  <si>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</si>
  <si>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</si>
  <si>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</si>
  <si>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</si>
  <si>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</si>
  <si>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</si>
  <si>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</si>
  <si>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</si>
  <si>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</si>
  <si>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</si>
  <si>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</si>
  <si>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</si>
  <si>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</si>
  <si>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</si>
  <si>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</si>
  <si>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</si>
  <si>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</si>
  <si>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</si>
  <si>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</si>
  <si>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</si>
  <si>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</si>
  <si>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</si>
  <si>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</si>
  <si>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</si>
  <si>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</si>
  <si>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</si>
  <si>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</si>
  <si>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</si>
  <si>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</si>
  <si>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</si>
  <si>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</si>
  <si>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</si>
  <si>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</si>
  <si>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</si>
  <si>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</si>
  <si>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</si>
  <si>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</si>
  <si>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</si>
  <si>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</si>
  <si>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</si>
  <si>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</si>
  <si>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</si>
  <si>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</si>
  <si>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</si>
  <si>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</si>
  <si>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</si>
  <si>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</si>
  <si>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</si>
  <si>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</si>
  <si>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</si>
  <si>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</si>
  <si>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</si>
  <si>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</si>
  <si>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</si>
  <si>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</si>
  <si>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</si>
  <si>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</si>
  <si>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</si>
  <si>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</si>
  <si>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</si>
  <si>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</si>
  <si>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</si>
  <si>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</si>
  <si>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</si>
  <si>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</si>
  <si>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</si>
  <si>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</si>
  <si>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</si>
  <si>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</si>
  <si>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</si>
  <si>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</si>
  <si>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</si>
  <si>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</si>
  <si>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</si>
  <si>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</si>
  <si>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</si>
  <si>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</si>
  <si>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</si>
  <si>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</si>
  <si>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</si>
  <si>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</si>
  <si>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</si>
  <si>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</si>
  <si>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</si>
  <si>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</si>
  <si>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</si>
  <si>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</si>
  <si>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</si>
  <si>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</si>
  <si>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</si>
  <si>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</si>
  <si>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</si>
  <si>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</si>
  <si>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</si>
  <si>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</si>
  <si>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</si>
  <si>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</si>
  <si>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</si>
  <si>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</si>
  <si>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</si>
  <si>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</si>
  <si>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</si>
  <si>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</si>
  <si>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</si>
  <si>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</si>
  <si>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</si>
  <si>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</si>
  <si>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</si>
  <si>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</si>
  <si>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</si>
  <si>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</si>
  <si>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</si>
  <si>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</si>
  <si>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</si>
  <si>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</si>
  <si>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</si>
  <si>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</si>
  <si>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</si>
  <si>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</si>
  <si>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</si>
  <si>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</si>
  <si>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</si>
  <si>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</si>
  <si>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</si>
  <si>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</si>
  <si>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</si>
  <si>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</si>
  <si>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</si>
  <si>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</si>
  <si>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</si>
  <si>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</si>
  <si>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</si>
  <si>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</si>
  <si>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</si>
  <si>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</si>
  <si>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</si>
  <si>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</si>
  <si>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</si>
  <si>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</si>
  <si>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</si>
  <si>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</si>
  <si>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</si>
  <si>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</si>
  <si>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</si>
  <si>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</si>
  <si>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</si>
  <si>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</si>
  <si>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</si>
  <si>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</si>
  <si>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</si>
  <si>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</si>
  <si>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</si>
  <si>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</si>
  <si>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</si>
  <si>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</si>
  <si>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</si>
  <si>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</si>
  <si>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</si>
  <si>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</si>
  <si>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</si>
  <si>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</si>
  <si>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</si>
  <si>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</si>
  <si>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</si>
  <si>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</si>
  <si>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</si>
  <si>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</si>
  <si>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</si>
  <si>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</si>
  <si>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</si>
  <si>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</si>
  <si>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</si>
  <si>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</si>
  <si>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</si>
  <si>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</si>
  <si>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</si>
  <si>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</si>
  <si>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</si>
  <si>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</si>
  <si>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</si>
  <si>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</si>
  <si>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</si>
  <si>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</si>
  <si>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</si>
  <si>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</si>
  <si>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</si>
  <si>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</si>
  <si>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</si>
  <si>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</si>
  <si>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</si>
  <si>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</si>
  <si>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</si>
  <si>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</si>
  <si>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</si>
  <si>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</si>
  <si>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</si>
  <si>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</si>
  <si>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</si>
  <si>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</si>
  <si>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</si>
  <si>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</si>
  <si>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</si>
  <si>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</si>
  <si>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</si>
  <si>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</si>
  <si>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</si>
  <si>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</si>
  <si>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</si>
  <si>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</si>
  <si>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</si>
  <si>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</si>
  <si>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</si>
  <si>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</si>
  <si>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</si>
  <si>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</si>
  <si>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</si>
  <si>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</si>
  <si>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</si>
  <si>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</si>
  <si>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</si>
  <si>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</si>
  <si>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</si>
  <si>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</si>
  <si>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</si>
  <si>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</si>
  <si>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</si>
  <si>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</si>
  <si>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</si>
  <si>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</si>
  <si>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</si>
  <si>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</si>
  <si>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</si>
  <si>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</si>
  <si>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</si>
  <si>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</si>
  <si>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</si>
  <si>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</si>
  <si>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</si>
  <si>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</si>
  <si>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</si>
  <si>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</si>
  <si>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</si>
  <si>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</si>
  <si>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</si>
  <si>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</si>
  <si>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</si>
  <si>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</si>
  <si>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</si>
  <si>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</si>
  <si>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</si>
  <si>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</si>
  <si>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</si>
  <si>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</si>
  <si>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</si>
  <si>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</si>
  <si>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</si>
  <si>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</si>
  <si>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</si>
  <si>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</si>
  <si>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</si>
  <si>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</si>
  <si>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</si>
  <si>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</si>
  <si>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</si>
  <si>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</si>
  <si>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</si>
  <si>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</si>
  <si>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</si>
  <si>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</si>
  <si>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</si>
  <si>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</si>
  <si>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</si>
  <si>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</si>
  <si>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</si>
  <si>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</si>
  <si>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</si>
  <si>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</si>
  <si>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</si>
  <si>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</si>
  <si>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</si>
  <si>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</si>
  <si>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</si>
  <si>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</si>
  <si>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</si>
  <si>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</si>
  <si>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</si>
  <si>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</si>
  <si>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</si>
  <si>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</si>
  <si>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</si>
  <si>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</si>
  <si>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</si>
  <si>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</si>
  <si>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</si>
  <si>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</si>
  <si>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</si>
  <si>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</si>
  <si>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</si>
  <si>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</si>
  <si>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</si>
  <si>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</si>
  <si>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</si>
  <si>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</si>
  <si>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</si>
  <si>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</si>
  <si>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</si>
  <si>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</si>
  <si>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</si>
  <si>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</si>
  <si>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</si>
  <si>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</si>
  <si>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</si>
  <si>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</si>
  <si>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</si>
  <si>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</si>
  <si>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</si>
  <si>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</si>
  <si>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</si>
  <si>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</si>
  <si>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</si>
  <si>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</si>
  <si>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</si>
  <si>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</si>
  <si>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</si>
  <si>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</si>
  <si>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</si>
  <si>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</si>
  <si>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</si>
  <si>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</si>
  <si>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</si>
  <si>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</si>
  <si>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</si>
  <si>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</si>
  <si>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</si>
  <si>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</si>
  <si>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</si>
  <si>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</si>
  <si>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</si>
  <si>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</si>
  <si>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</si>
  <si>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</si>
  <si>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</si>
  <si>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</si>
  <si>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</si>
  <si>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</si>
  <si>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</si>
  <si>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</si>
  <si>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</si>
  <si>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</si>
  <si>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</si>
  <si>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</si>
  <si>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</si>
  <si>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</si>
  <si>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</si>
  <si>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</si>
  <si>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</si>
  <si>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</si>
  <si>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</si>
  <si>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</si>
  <si>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</si>
  <si>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</si>
  <si>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</si>
  <si>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</si>
  <si>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</si>
  <si>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</si>
  <si>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</si>
  <si>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</si>
  <si>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</si>
  <si>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</si>
  <si>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</si>
  <si>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</si>
  <si>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</si>
  <si>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</si>
  <si>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</si>
  <si>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</si>
  <si>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</si>
  <si>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</si>
  <si>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</si>
  <si>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</si>
  <si>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</si>
  <si>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</si>
  <si>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</si>
  <si>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</si>
  <si>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</si>
  <si>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</si>
  <si>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</si>
  <si>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</si>
  <si>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</si>
  <si>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</si>
  <si>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</si>
  <si>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</si>
  <si>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</si>
  <si>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</si>
  <si>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</si>
  <si>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</si>
  <si>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</si>
  <si>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</si>
  <si>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</si>
  <si>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</si>
  <si>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</si>
  <si>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</si>
  <si>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</si>
  <si>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</si>
  <si>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</si>
  <si>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</si>
  <si>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</si>
  <si>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</si>
  <si>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</si>
  <si>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</si>
  <si>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</si>
  <si>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</si>
  <si>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</si>
  <si>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</si>
  <si>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</si>
  <si>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</si>
  <si>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</si>
  <si>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</si>
  <si>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</si>
  <si>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</si>
  <si>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</si>
  <si>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</si>
  <si>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</si>
  <si>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</si>
  <si>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</si>
  <si>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</si>
  <si>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</si>
  <si>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</si>
  <si>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</si>
  <si>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</si>
  <si>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</si>
  <si>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</si>
  <si>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</si>
  <si>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</si>
  <si>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</si>
  <si>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</si>
  <si>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</si>
  <si>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</si>
  <si>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</si>
  <si>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</si>
  <si>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</si>
  <si>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</si>
  <si>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</si>
  <si>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</si>
  <si>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</si>
  <si>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</si>
  <si>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</si>
  <si>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</si>
  <si>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</si>
  <si>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</si>
  <si>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</si>
  <si>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</si>
  <si>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</si>
  <si>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</si>
  <si>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</si>
  <si>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</si>
  <si>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</si>
  <si>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</si>
  <si>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</si>
  <si>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</si>
  <si>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</si>
  <si>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</si>
  <si>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</si>
  <si>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</si>
  <si>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</si>
  <si>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</si>
  <si>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</si>
  <si>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</si>
  <si>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</si>
  <si>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</si>
  <si>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</si>
  <si>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</si>
  <si>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</si>
  <si>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</si>
  <si>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</si>
  <si>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</si>
  <si>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</si>
  <si>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</si>
  <si>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</si>
  <si>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</si>
  <si>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</si>
  <si>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</si>
  <si>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</si>
  <si>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</si>
  <si>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</si>
  <si>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</si>
  <si>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</si>
  <si>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</si>
  <si>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</si>
  <si>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</si>
  <si>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</si>
  <si>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</si>
  <si>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</si>
  <si>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</si>
  <si>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</si>
  <si>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</si>
  <si>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</si>
  <si>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</si>
  <si>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</si>
  <si>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</si>
  <si>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</si>
  <si>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</si>
  <si>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</si>
  <si>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</si>
  <si>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</si>
  <si>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</si>
  <si>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</si>
  <si>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</si>
  <si>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</si>
  <si>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</si>
  <si>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</si>
  <si>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</si>
  <si>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</si>
  <si>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</si>
  <si>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</si>
  <si>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</si>
  <si>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</si>
  <si>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</si>
  <si>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</si>
  <si>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</si>
  <si>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</si>
  <si>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</si>
  <si>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</si>
  <si>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</si>
  <si>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</si>
  <si>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</si>
  <si>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</si>
  <si>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</si>
  <si>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</si>
  <si>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</si>
  <si>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</si>
  <si>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</si>
  <si>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</si>
  <si>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</si>
  <si>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</si>
  <si>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</si>
  <si>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</si>
  <si>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</si>
  <si>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</si>
  <si>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</si>
  <si>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</si>
  <si>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</si>
  <si>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</si>
  <si>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</si>
  <si>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</si>
  <si>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</si>
  <si>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</si>
  <si>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</si>
  <si>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</si>
  <si>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</si>
  <si>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</si>
  <si>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</si>
  <si>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</si>
  <si>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</si>
  <si>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</si>
  <si>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</si>
  <si>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</si>
  <si>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</si>
  <si>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</si>
  <si>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</si>
  <si>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</si>
  <si>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</si>
  <si>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</si>
  <si>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</si>
  <si>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</si>
  <si>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</si>
  <si>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</si>
  <si>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</si>
  <si>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</si>
  <si>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</si>
  <si>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</si>
  <si>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</si>
  <si>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</si>
  <si>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</si>
  <si>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</si>
  <si>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</si>
  <si>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</si>
  <si>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</si>
  <si>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</si>
  <si>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</si>
  <si>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</si>
  <si>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</si>
  <si>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</si>
  <si>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</si>
  <si>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</si>
  <si>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</si>
  <si>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</si>
  <si>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</si>
  <si>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</si>
  <si>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</si>
  <si>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</si>
  <si>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</si>
  <si>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</si>
  <si>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</si>
  <si>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</si>
  <si>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</si>
  <si>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</si>
  <si>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</si>
  <si>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</si>
  <si>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</si>
  <si>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</si>
  <si>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</si>
  <si>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</si>
  <si>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</si>
  <si>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</si>
  <si>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</si>
  <si>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</si>
  <si>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</si>
  <si>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</si>
  <si>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</si>
  <si>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</si>
  <si>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</si>
  <si>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</si>
  <si>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</si>
  <si>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</si>
  <si>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</si>
  <si>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</si>
  <si>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</si>
  <si>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</si>
  <si>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</si>
  <si>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</si>
  <si>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</si>
  <si>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</si>
  <si>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</si>
  <si>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</si>
  <si>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</si>
  <si>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</si>
  <si>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</si>
  <si>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</si>
  <si>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</si>
  <si>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</si>
  <si>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</si>
  <si>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</si>
  <si>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</si>
  <si>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</si>
  <si>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</si>
  <si>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</si>
  <si>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</si>
  <si>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</si>
  <si>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</si>
  <si>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</si>
  <si>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</si>
  <si>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</si>
  <si>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</si>
  <si>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</si>
  <si>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</si>
  <si>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</si>
  <si>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</si>
  <si>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</si>
  <si>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</si>
  <si>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</si>
  <si>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</si>
  <si>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</si>
  <si>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</si>
  <si>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</si>
  <si>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</si>
  <si>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</si>
  <si>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</si>
  <si>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</si>
  <si>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</si>
  <si>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</si>
  <si>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</si>
  <si>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</si>
  <si>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</si>
  <si>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</si>
  <si>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</si>
  <si>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</si>
  <si>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</si>
  <si>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</si>
  <si>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</si>
  <si>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</si>
  <si>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</si>
  <si>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</si>
  <si>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</si>
  <si>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</si>
  <si>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</si>
  <si>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</si>
  <si>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</si>
  <si>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</si>
  <si>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</si>
  <si>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</si>
  <si>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</si>
  <si>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</si>
  <si>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</si>
  <si>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</si>
  <si>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</si>
  <si>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</si>
  <si>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</si>
  <si>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</si>
  <si>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</si>
  <si>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</si>
  <si>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</si>
  <si>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</si>
  <si>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</si>
  <si>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</si>
  <si>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</si>
  <si>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</si>
  <si>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</si>
  <si>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</si>
  <si>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</si>
  <si>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</si>
  <si>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</si>
  <si>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</si>
  <si>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</si>
  <si>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</si>
  <si>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</si>
  <si>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</si>
  <si>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</si>
  <si>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</si>
  <si>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</si>
  <si>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</si>
  <si>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</si>
  <si>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</si>
  <si>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</si>
  <si>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</si>
  <si>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</si>
  <si>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</si>
  <si>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</si>
  <si>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</si>
  <si>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</si>
  <si>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</si>
  <si>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</si>
  <si>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</si>
  <si>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</si>
  <si>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</si>
  <si>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</si>
  <si>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</si>
  <si>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</si>
  <si>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</si>
  <si>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</si>
  <si>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</si>
  <si>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</si>
  <si>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</si>
  <si>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</si>
  <si>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</si>
  <si>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</si>
  <si>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</si>
  <si>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</si>
  <si>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</si>
  <si>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</si>
  <si>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</si>
  <si>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</si>
  <si>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</si>
  <si>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</si>
  <si>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</si>
  <si>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</si>
  <si>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</si>
  <si>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</si>
  <si>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</si>
  <si>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</si>
  <si>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</si>
  <si>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</si>
  <si>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</si>
  <si>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</si>
  <si>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</si>
  <si>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</si>
  <si>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</si>
  <si>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</si>
  <si>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</si>
  <si>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</si>
  <si>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</si>
  <si>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</si>
  <si>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</si>
  <si>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</si>
  <si>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</si>
  <si>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</si>
  <si>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</si>
  <si>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</si>
  <si>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</si>
  <si>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</si>
  <si>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</si>
  <si>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</si>
  <si>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</si>
  <si>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</si>
  <si>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</si>
  <si>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</si>
  <si>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</si>
  <si>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</si>
  <si>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</si>
  <si>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</si>
  <si>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</si>
  <si>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</si>
  <si>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</si>
  <si>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</si>
  <si>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</si>
  <si>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</si>
  <si>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</si>
  <si>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</si>
  <si>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</si>
  <si>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</si>
  <si>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</si>
  <si>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</si>
  <si>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</si>
  <si>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</si>
  <si>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</si>
  <si>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</si>
  <si>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</si>
  <si>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</si>
  <si>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</si>
  <si>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</si>
  <si>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</si>
  <si>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</si>
  <si>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</si>
  <si>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</si>
  <si>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</si>
  <si>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</si>
  <si>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</si>
  <si>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</si>
  <si>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</si>
  <si>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</si>
  <si>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</si>
  <si>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</si>
  <si>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</si>
  <si>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</si>
  <si>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</si>
  <si>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</si>
  <si>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</si>
  <si>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</si>
  <si>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</si>
  <si>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</si>
  <si>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</si>
  <si>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</si>
  <si>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</si>
  <si>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</si>
  <si>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</si>
  <si>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</si>
  <si>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</si>
  <si>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</si>
  <si>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</si>
  <si>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</si>
  <si>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</si>
  <si>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</si>
  <si>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</si>
  <si>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</si>
  <si>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</si>
  <si>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</si>
  <si>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</si>
  <si>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</si>
  <si>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</si>
  <si>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</si>
  <si>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</si>
  <si>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</si>
  <si>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</si>
  <si>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</si>
  <si>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</si>
  <si>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</si>
  <si>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</si>
  <si>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</si>
  <si>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</si>
  <si>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</si>
  <si>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</si>
  <si>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</si>
  <si>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</si>
  <si>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</si>
  <si>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</si>
  <si>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</si>
  <si>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</si>
  <si>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</si>
  <si>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</si>
  <si>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</si>
  <si>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</si>
  <si>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</si>
  <si>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</si>
  <si>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</si>
  <si>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</si>
  <si>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</si>
  <si>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</si>
  <si>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</si>
  <si>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</si>
  <si>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</si>
  <si>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</si>
  <si>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</si>
  <si>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</si>
  <si>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</si>
  <si>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</si>
  <si>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</si>
  <si>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</si>
  <si>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</si>
  <si>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</si>
  <si>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</si>
  <si>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</si>
  <si>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</si>
  <si>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</si>
  <si>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</si>
  <si>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</si>
  <si>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</si>
  <si>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</si>
  <si>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</si>
  <si>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</si>
  <si>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</si>
  <si>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</si>
  <si>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</si>
  <si>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</si>
  <si>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</si>
  <si>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</si>
  <si>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</si>
  <si>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</si>
  <si>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</si>
  <si>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</si>
  <si>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</si>
  <si>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</si>
  <si>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</si>
  <si>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</si>
  <si>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</si>
  <si>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</si>
  <si>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</si>
  <si>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</si>
  <si>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</si>
  <si>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</si>
  <si>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</si>
  <si>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</si>
  <si>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</si>
  <si>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</si>
  <si>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</si>
  <si>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</si>
  <si>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</si>
  <si>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</si>
  <si>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</si>
  <si>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</si>
  <si>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</si>
  <si>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</si>
  <si>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</si>
  <si>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</si>
  <si>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</si>
  <si>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</si>
  <si>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</si>
  <si>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</si>
  <si>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</si>
  <si>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</si>
  <si>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</si>
  <si>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</si>
  <si>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</si>
  <si>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</si>
  <si>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</si>
  <si>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</si>
  <si>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</si>
  <si>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</si>
  <si>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</si>
  <si>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</si>
  <si>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</si>
  <si>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</si>
  <si>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</si>
  <si>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</si>
  <si>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</si>
  <si>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</si>
  <si>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</si>
  <si>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</si>
  <si>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</si>
  <si>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</si>
  <si>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</si>
  <si>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</si>
  <si>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</si>
  <si>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</si>
  <si>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</si>
  <si>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</si>
  <si>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</si>
  <si>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</si>
  <si>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</si>
  <si>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</si>
  <si>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</si>
  <si>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</si>
  <si>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</si>
  <si>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</si>
  <si>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</si>
  <si>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</si>
  <si>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</si>
  <si>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</si>
  <si>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</si>
  <si>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</si>
  <si>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</si>
  <si>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</si>
  <si>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</si>
  <si>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</si>
  <si>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</si>
  <si>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</si>
  <si>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</si>
  <si>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</si>
  <si>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</si>
  <si>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</si>
  <si>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</si>
  <si>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</si>
  <si>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</si>
  <si>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</si>
  <si>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</si>
  <si>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</si>
  <si>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</si>
  <si>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</si>
  <si>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</si>
  <si>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</si>
  <si>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</si>
  <si>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</si>
  <si>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</si>
  <si>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</si>
  <si>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</si>
  <si>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</si>
  <si>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</si>
  <si>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</si>
  <si>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</si>
  <si>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</si>
  <si>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</si>
  <si>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</si>
  <si>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</si>
  <si>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</si>
  <si>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</si>
  <si>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</si>
  <si>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</si>
  <si>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</si>
  <si>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</si>
  <si>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</si>
  <si>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</si>
  <si>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</si>
  <si>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</si>
  <si>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</si>
  <si>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</si>
  <si>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</si>
  <si>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</si>
  <si>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</si>
  <si>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</si>
  <si>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</si>
  <si>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</si>
  <si>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</si>
  <si>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</si>
  <si>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</si>
  <si>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</si>
  <si>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</si>
  <si>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</si>
  <si>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</si>
  <si>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</si>
  <si>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</si>
  <si>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</si>
  <si>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</si>
  <si>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</si>
  <si>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</si>
  <si>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</si>
  <si>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</si>
  <si>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</si>
  <si>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</si>
  <si>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</si>
  <si>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</si>
  <si>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</si>
  <si>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</si>
  <si>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</si>
  <si>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</si>
  <si>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</si>
  <si>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</si>
  <si>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</si>
  <si>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</si>
  <si>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</si>
  <si>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</si>
  <si>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</si>
  <si>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</si>
  <si>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</si>
  <si>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</si>
  <si>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</si>
  <si>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</si>
  <si>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</si>
  <si>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</si>
  <si>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</si>
  <si>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</si>
  <si>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</si>
  <si>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</si>
  <si>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</si>
  <si>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</si>
  <si>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</si>
  <si>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</si>
  <si>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</si>
  <si>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</si>
  <si>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</si>
  <si>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</si>
  <si>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</si>
  <si>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</si>
  <si>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</si>
  <si>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</si>
  <si>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</si>
  <si>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</si>
  <si>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</si>
  <si>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</si>
  <si>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</si>
  <si>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</si>
  <si>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</si>
  <si>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</si>
  <si>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</si>
  <si>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</si>
  <si>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</si>
  <si>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</si>
  <si>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</si>
  <si>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</si>
  <si>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</si>
  <si>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</si>
  <si>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</si>
  <si>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</si>
  <si>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</si>
  <si>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</si>
  <si>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</si>
  <si>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</si>
  <si>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</si>
  <si>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</si>
  <si>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</si>
  <si>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</si>
  <si>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</si>
  <si>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</si>
  <si>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</si>
  <si>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</si>
  <si>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</si>
  <si>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</si>
  <si>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</si>
  <si>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</si>
  <si>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</si>
  <si>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</si>
  <si>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</si>
  <si>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</si>
  <si>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</si>
  <si>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</si>
  <si>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</si>
  <si>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</si>
  <si>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</si>
  <si>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</si>
  <si>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</si>
  <si>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</si>
  <si>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</si>
  <si>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</si>
  <si>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</si>
  <si>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</si>
  <si>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</si>
  <si>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</si>
  <si>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</si>
  <si>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</si>
  <si>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</si>
  <si>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</si>
  <si>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</si>
  <si>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</si>
  <si>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</si>
  <si>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</si>
  <si>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</si>
  <si>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</si>
  <si>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</si>
  <si>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</si>
  <si>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</si>
  <si>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</si>
  <si>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</si>
  <si>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</si>
  <si>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</si>
  <si>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</si>
  <si>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</si>
  <si>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</si>
  <si>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</si>
  <si>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</si>
  <si>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</si>
  <si>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</si>
  <si>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</si>
  <si>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</si>
  <si>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</si>
  <si>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</si>
  <si>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</si>
  <si>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</si>
  <si>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</si>
  <si>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</si>
  <si>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</si>
  <si>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</si>
  <si>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</si>
  <si>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</si>
  <si>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</si>
  <si>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</si>
  <si>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</si>
  <si>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</si>
  <si>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</si>
  <si>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</si>
  <si>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</si>
  <si>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</si>
  <si>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</si>
  <si>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</si>
  <si>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</si>
  <si>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</si>
  <si>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</si>
  <si>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</si>
  <si>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</si>
  <si>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</si>
  <si>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</si>
  <si>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</si>
  <si>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</si>
  <si>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</si>
  <si>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</si>
  <si>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</si>
  <si>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</si>
  <si>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</si>
  <si>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</si>
  <si>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</si>
  <si>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</si>
  <si>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</si>
  <si>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</si>
  <si>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</si>
  <si>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</si>
  <si>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</si>
  <si>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</si>
  <si>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</si>
  <si>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</si>
  <si>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</si>
  <si>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</si>
  <si>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</si>
  <si>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</si>
  <si>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</si>
  <si>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</si>
  <si>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</si>
  <si>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</si>
  <si>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</si>
  <si>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</si>
  <si>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</si>
  <si>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</si>
  <si>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</si>
  <si>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</si>
  <si>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</si>
  <si>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</si>
  <si>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</si>
  <si>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</si>
  <si>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</si>
  <si>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</si>
  <si>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</si>
  <si>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</si>
  <si>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</si>
  <si>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</si>
  <si>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</si>
  <si>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</si>
  <si>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</si>
  <si>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</si>
  <si>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</si>
  <si>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</si>
  <si>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</si>
  <si>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</si>
  <si>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</si>
  <si>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</si>
  <si>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</si>
  <si>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</si>
  <si>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</si>
  <si>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</si>
  <si>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</si>
  <si>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</si>
  <si>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</si>
  <si>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</si>
  <si>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</si>
  <si>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</si>
  <si>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</si>
  <si>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</si>
  <si>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</si>
  <si>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</si>
  <si>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</si>
  <si>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</si>
  <si>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</si>
  <si>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</si>
  <si>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</si>
  <si>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</si>
  <si>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</si>
  <si>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</si>
  <si>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</si>
  <si>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</si>
  <si>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</si>
  <si>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</si>
  <si>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</si>
  <si>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</si>
  <si>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</si>
  <si>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</si>
  <si>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</si>
  <si>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</si>
  <si>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</si>
  <si>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</si>
  <si>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</si>
  <si>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</si>
  <si>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</si>
  <si>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</si>
  <si>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</si>
  <si>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</si>
  <si>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</si>
  <si>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</si>
  <si>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</si>
  <si>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</si>
  <si>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</si>
  <si>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</si>
  <si>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</si>
  <si>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</si>
  <si>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</si>
  <si>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</si>
  <si>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</si>
  <si>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</si>
  <si>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</si>
  <si>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</si>
  <si>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</si>
  <si>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</si>
  <si>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</si>
  <si>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</si>
  <si>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</si>
  <si>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</si>
  <si>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</si>
  <si>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</si>
  <si>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</si>
  <si>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</si>
  <si>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</si>
  <si>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</si>
  <si>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</si>
  <si>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</si>
  <si>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</si>
  <si>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</si>
  <si>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</si>
  <si>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</si>
  <si>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</si>
  <si>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</si>
  <si>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</si>
  <si>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</si>
  <si>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</si>
  <si>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</si>
  <si>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</si>
  <si>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</si>
  <si>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</si>
  <si>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</si>
  <si>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</si>
  <si>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</si>
  <si>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</si>
  <si>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</si>
  <si>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</si>
  <si>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</si>
  <si>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</si>
  <si>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</si>
  <si>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</si>
  <si>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</si>
  <si>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</si>
  <si>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</si>
  <si>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</si>
  <si>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</si>
  <si>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</si>
  <si>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</si>
  <si>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</si>
  <si>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</si>
  <si>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</si>
  <si>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</si>
  <si>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</si>
  <si>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</si>
  <si>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</si>
  <si>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</si>
  <si>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</si>
  <si>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</si>
  <si>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</si>
  <si>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</si>
  <si>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</si>
  <si>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</si>
  <si>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</si>
  <si>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</si>
  <si>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</si>
  <si>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</si>
  <si>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</si>
  <si>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</si>
  <si>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</si>
  <si>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</si>
  <si>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</si>
  <si>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</si>
  <si>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</si>
  <si>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</si>
  <si>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</si>
  <si>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</si>
  <si>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</si>
  <si>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</si>
  <si>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</si>
  <si>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</si>
  <si>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</si>
  <si>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</si>
  <si>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</si>
  <si>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</si>
  <si>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</si>
  <si>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</si>
  <si>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</si>
  <si>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</si>
  <si>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</si>
  <si>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</si>
  <si>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</si>
  <si>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</si>
  <si>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</si>
  <si>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</si>
  <si>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</si>
  <si>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</si>
  <si>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</si>
  <si>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</si>
  <si>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</si>
  <si>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</si>
  <si>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</si>
  <si>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</si>
  <si>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</si>
  <si>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</si>
  <si>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</si>
  <si>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</si>
  <si>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</si>
  <si>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</si>
  <si>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</si>
  <si>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</si>
  <si>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</si>
  <si>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</si>
  <si>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</si>
  <si>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</si>
  <si>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</si>
  <si>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</si>
  <si>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</si>
  <si>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</si>
  <si>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</si>
  <si>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</si>
  <si>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</si>
  <si>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</si>
  <si>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</si>
  <si>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</si>
  <si>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</si>
  <si>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</si>
  <si>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</si>
  <si>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</si>
  <si>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</si>
  <si>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</si>
  <si>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</si>
  <si>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</si>
  <si>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</si>
  <si>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</si>
  <si>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</si>
  <si>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</si>
  <si>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</si>
  <si>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</si>
  <si>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</si>
  <si>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</si>
  <si>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</si>
  <si>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</si>
  <si>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</si>
  <si>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</si>
  <si>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</si>
  <si>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</si>
  <si>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</si>
  <si>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</si>
  <si>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</si>
  <si>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</si>
  <si>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</si>
  <si>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</si>
  <si>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</si>
  <si>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</si>
  <si>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</si>
  <si>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</si>
  <si>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</si>
  <si>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</si>
  <si>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</si>
  <si>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</si>
  <si>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</si>
  <si>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</si>
  <si>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</si>
  <si>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</si>
  <si>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</si>
  <si>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</si>
  <si>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</si>
  <si>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</si>
  <si>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</si>
  <si>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</si>
  <si>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</si>
  <si>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</si>
  <si>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</si>
  <si>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</si>
  <si>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</si>
  <si>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</si>
  <si>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</si>
  <si>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</si>
  <si>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</si>
  <si>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</si>
  <si>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</si>
  <si>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</si>
  <si>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</si>
  <si>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</si>
  <si>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</si>
  <si>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</si>
  <si>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</si>
  <si>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</si>
  <si>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</si>
  <si>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</si>
  <si>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</si>
  <si>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</si>
  <si>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</si>
  <si>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</si>
  <si>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</si>
  <si>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</si>
  <si>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</si>
  <si>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</si>
  <si>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</si>
  <si>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</si>
  <si>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</si>
  <si>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</si>
  <si>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</si>
  <si>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</si>
  <si>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</si>
  <si>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</si>
  <si>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</si>
  <si>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</si>
  <si>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</si>
  <si>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</si>
  <si>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</si>
  <si>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</si>
  <si>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</si>
  <si>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</si>
  <si>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</si>
  <si>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</si>
  <si>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</si>
  <si>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</si>
  <si>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</si>
  <si>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</si>
  <si>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</si>
  <si>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</si>
  <si>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</si>
  <si>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</si>
  <si>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</si>
  <si>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</si>
  <si>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</si>
  <si>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</si>
  <si>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</si>
  <si>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</si>
  <si>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</si>
  <si>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</si>
  <si>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</si>
  <si>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</si>
  <si>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</si>
  <si>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</si>
  <si>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</si>
  <si>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</si>
  <si>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</si>
  <si>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</si>
  <si>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</si>
  <si>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</si>
  <si>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</si>
  <si>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</si>
  <si>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</si>
  <si>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</si>
  <si>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</si>
  <si>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</si>
  <si>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</si>
  <si>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</si>
  <si>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</si>
  <si>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</si>
  <si>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</si>
  <si>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</si>
  <si>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</si>
  <si>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</si>
  <si>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</si>
  <si>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</si>
  <si>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</si>
  <si>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</si>
  <si>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</si>
  <si>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</si>
  <si>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</si>
  <si>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</si>
  <si>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</si>
  <si>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</si>
  <si>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</si>
  <si>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</si>
  <si>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</si>
  <si>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</si>
  <si>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</si>
  <si>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</si>
  <si>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</si>
  <si>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</si>
  <si>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</si>
  <si>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</si>
  <si>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</si>
  <si>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</si>
  <si>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</si>
  <si>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</si>
  <si>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</si>
  <si>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</si>
  <si>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</si>
  <si>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</si>
  <si>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</si>
  <si>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</si>
  <si>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</si>
  <si>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</si>
  <si>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</si>
  <si>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</si>
  <si>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</si>
  <si>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</si>
  <si>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</si>
  <si>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</si>
  <si>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</si>
  <si>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</si>
  <si>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</si>
  <si>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</si>
  <si>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</si>
  <si>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</si>
  <si>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</si>
  <si>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</si>
  <si>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</si>
  <si>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</si>
  <si>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</si>
  <si>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</si>
  <si>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</si>
  <si>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</si>
  <si>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</si>
  <si>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</si>
  <si>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</si>
  <si>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</si>
  <si>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</si>
  <si>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</si>
  <si>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</si>
  <si>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</si>
  <si>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</si>
  <si>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</si>
  <si>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</si>
  <si>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</si>
  <si>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</si>
  <si>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</si>
  <si>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</si>
  <si>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</si>
  <si>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</si>
  <si>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</si>
  <si>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</si>
  <si>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</si>
  <si>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</si>
  <si>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</si>
  <si>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</si>
  <si>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</si>
  <si>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</si>
  <si>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</si>
  <si>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</si>
  <si>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</si>
  <si>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</si>
  <si>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</si>
  <si>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</si>
  <si>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</si>
  <si>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</si>
  <si>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</si>
  <si>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</si>
  <si>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</si>
  <si>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</si>
  <si>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</si>
  <si>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</si>
  <si>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</si>
  <si>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</si>
  <si>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</si>
  <si>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</si>
  <si>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</si>
  <si>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</si>
  <si>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</si>
  <si>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</si>
  <si>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</si>
  <si>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</si>
  <si>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</si>
  <si>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</si>
  <si>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</si>
  <si>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</si>
  <si>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</si>
  <si>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</si>
  <si>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</si>
  <si>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</si>
  <si>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</si>
  <si>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</si>
  <si>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</si>
  <si>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</si>
  <si>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</si>
  <si>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</si>
  <si>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</si>
  <si>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</si>
  <si>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</si>
  <si>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</si>
  <si>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</si>
  <si>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</si>
  <si>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</si>
  <si>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</si>
  <si>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</si>
  <si>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</si>
  <si>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</si>
  <si>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</si>
  <si>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</si>
  <si>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</si>
  <si>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</si>
  <si>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</si>
  <si>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</si>
  <si>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</si>
  <si>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</si>
  <si>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</si>
  <si>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</si>
  <si>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</si>
  <si>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</si>
  <si>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</si>
  <si>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</si>
  <si>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</si>
  <si>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</si>
  <si>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</si>
  <si>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</si>
  <si>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</si>
  <si>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</si>
  <si>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</si>
  <si>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</si>
  <si>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</si>
  <si>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</si>
  <si>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</si>
  <si>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</si>
  <si>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</si>
  <si>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</si>
  <si>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</si>
  <si>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</si>
  <si>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</si>
  <si>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</si>
  <si>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</si>
  <si>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</si>
  <si>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</si>
  <si>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</si>
  <si>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</si>
  <si>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</si>
  <si>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</si>
  <si>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</si>
  <si>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</si>
  <si>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</si>
  <si>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</si>
  <si>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</si>
  <si>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</si>
  <si>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</si>
  <si>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</si>
  <si>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</si>
  <si>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</si>
  <si>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</si>
  <si>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</si>
  <si>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</si>
  <si>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</si>
  <si>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</si>
  <si>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</si>
  <si>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</si>
  <si>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</si>
  <si>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</si>
  <si>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</si>
  <si>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</si>
  <si>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</si>
  <si>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</si>
  <si>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</si>
  <si>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</si>
  <si>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</si>
  <si>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</si>
  <si>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</si>
  <si>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</si>
  <si>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</si>
  <si>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</si>
  <si>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</si>
  <si>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</si>
  <si>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</si>
  <si>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</si>
  <si>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</si>
  <si>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</si>
  <si>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</si>
  <si>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</si>
  <si>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</si>
  <si>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</si>
  <si>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</si>
  <si>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</si>
  <si>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</si>
  <si>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</si>
  <si>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</si>
  <si>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</si>
  <si>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</si>
  <si>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</si>
  <si>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</si>
  <si>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</si>
  <si>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</si>
  <si>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</si>
  <si>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</si>
  <si>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</si>
  <si>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</si>
  <si>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</si>
  <si>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</si>
  <si>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</si>
  <si>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</si>
  <si>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</si>
  <si>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</si>
  <si>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</si>
  <si>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</si>
  <si>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</si>
  <si>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</si>
  <si>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</si>
  <si>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</si>
  <si>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</si>
  <si>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</si>
  <si>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</si>
  <si>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</si>
  <si>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</si>
  <si>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</si>
  <si>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</si>
  <si>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</si>
  <si>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</si>
  <si>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</si>
  <si>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</si>
  <si>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</si>
  <si>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</si>
  <si>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</si>
  <si>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</si>
  <si>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</si>
  <si>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</si>
  <si>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</si>
  <si>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</si>
  <si>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</si>
  <si>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</si>
  <si>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</si>
  <si>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</si>
  <si>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</si>
  <si>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</si>
  <si>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</si>
  <si>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</si>
  <si>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</si>
  <si>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</si>
  <si>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</si>
  <si>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</si>
  <si>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</si>
  <si>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</si>
  <si>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</si>
  <si>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</si>
  <si>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</si>
  <si>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</si>
  <si>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</si>
  <si>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</si>
  <si>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</si>
  <si>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</si>
  <si>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</si>
  <si>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</si>
  <si>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</si>
  <si>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</si>
  <si>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</si>
  <si>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</si>
  <si>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</si>
  <si>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</si>
  <si>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</si>
  <si>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</si>
  <si>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</si>
  <si>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</si>
  <si>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</si>
  <si>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</si>
  <si>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</si>
  <si>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</si>
  <si>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</si>
  <si>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</si>
  <si>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</si>
  <si>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</si>
  <si>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</si>
  <si>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</si>
  <si>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</si>
  <si>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</si>
  <si>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</si>
  <si>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</si>
  <si>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</si>
  <si>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</si>
  <si>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</si>
  <si>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</si>
  <si>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</si>
  <si>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</si>
  <si>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</si>
  <si>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</si>
  <si>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</si>
  <si>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</si>
  <si>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</si>
  <si>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</si>
  <si>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</si>
  <si>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</si>
  <si>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</si>
  <si>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</si>
  <si>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</si>
  <si>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</si>
  <si>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</si>
  <si>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</si>
  <si>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</si>
  <si>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</si>
  <si>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</si>
  <si>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</si>
  <si>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</si>
  <si>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</si>
  <si>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</si>
  <si>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</si>
  <si>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</si>
  <si>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</si>
  <si>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</si>
  <si>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</si>
  <si>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</si>
  <si>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</si>
  <si>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</si>
  <si>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</si>
  <si>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</si>
  <si>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</si>
  <si>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</si>
  <si>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</si>
  <si>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</si>
  <si>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</si>
  <si>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</si>
  <si>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</si>
  <si>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</si>
  <si>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</si>
  <si>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</si>
  <si>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</si>
  <si>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</si>
  <si>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</si>
  <si>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</si>
  <si>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</si>
  <si>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</si>
  <si>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</si>
  <si>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</si>
  <si>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</si>
  <si>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</si>
  <si>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</si>
  <si>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</si>
  <si>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</si>
  <si>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</si>
  <si>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</si>
  <si>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</si>
  <si>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</si>
  <si>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</si>
  <si>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</si>
  <si>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</si>
  <si>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</si>
  <si>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</si>
  <si>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</si>
  <si>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</si>
  <si>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</si>
  <si>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</si>
  <si>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</si>
  <si>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</si>
  <si>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</si>
  <si>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</si>
  <si>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</si>
  <si>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</si>
  <si>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</si>
  <si>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</si>
  <si>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</si>
  <si>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</si>
  <si>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</si>
  <si>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</si>
  <si>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</si>
  <si>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</si>
  <si>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</si>
  <si>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</si>
  <si>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</si>
  <si>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</si>
  <si>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</si>
  <si>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</si>
  <si>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</si>
  <si>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</si>
  <si>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</si>
  <si>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</si>
  <si>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</si>
  <si>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</si>
  <si>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</si>
  <si>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</si>
  <si>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</si>
  <si>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</si>
  <si>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</si>
  <si>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</si>
  <si>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</si>
  <si>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</si>
  <si>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</si>
  <si>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</si>
  <si>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</si>
  <si>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</si>
  <si>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</si>
  <si>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</si>
  <si>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</si>
  <si>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</si>
  <si>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</si>
  <si>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</si>
  <si>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</si>
  <si>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</si>
  <si>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</si>
  <si>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</si>
  <si>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</si>
  <si>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</si>
  <si>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</si>
  <si>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</si>
  <si>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</si>
  <si>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</si>
  <si>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</si>
  <si>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</si>
  <si>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</si>
  <si>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</si>
  <si>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</si>
  <si>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</si>
  <si>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</si>
  <si>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</si>
  <si>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</si>
  <si>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</si>
  <si>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</si>
  <si>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</si>
  <si>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</si>
  <si>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</si>
  <si>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</si>
  <si>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</si>
  <si>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</si>
  <si>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</si>
  <si>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</si>
  <si>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</si>
  <si>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</si>
  <si>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</si>
  <si>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</si>
  <si>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</si>
  <si>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</si>
  <si>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</si>
  <si>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</si>
  <si>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</si>
  <si>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</si>
  <si>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</si>
  <si>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</si>
  <si>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</si>
  <si>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</si>
  <si>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</si>
  <si>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</si>
  <si>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</si>
  <si>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</si>
  <si>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</si>
  <si>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</si>
  <si>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</si>
  <si>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</si>
  <si>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</si>
  <si>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</si>
  <si>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</si>
  <si>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</si>
  <si>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</si>
  <si>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</si>
  <si>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</si>
  <si>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</si>
  <si>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</si>
  <si>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</si>
  <si>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</si>
  <si>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</si>
  <si>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</si>
  <si>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</si>
  <si>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</si>
  <si>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</si>
  <si>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</si>
  <si>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</si>
  <si>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</si>
  <si>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</si>
  <si>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</si>
  <si>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</si>
  <si>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</si>
  <si>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</si>
  <si>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</si>
  <si>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</si>
  <si>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</si>
  <si>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</si>
  <si>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</si>
  <si>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</si>
  <si>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</si>
  <si>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</si>
  <si>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</si>
  <si>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</si>
  <si>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</si>
  <si>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</si>
  <si>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</si>
  <si>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</si>
  <si>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</si>
  <si>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</si>
  <si>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</si>
  <si>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</si>
  <si>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</si>
  <si>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</si>
  <si>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</si>
  <si>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</si>
  <si>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</si>
  <si>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</si>
  <si>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</si>
  <si>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</si>
  <si>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</si>
  <si>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</si>
  <si>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</si>
  <si>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</si>
  <si>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</si>
  <si>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</si>
  <si>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</si>
  <si>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</si>
  <si>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</si>
  <si>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</si>
  <si>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</si>
  <si>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</si>
  <si>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</si>
  <si>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</si>
  <si>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</si>
  <si>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</si>
  <si>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</si>
  <si>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</si>
  <si>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</si>
  <si>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</si>
  <si>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</si>
  <si>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</si>
  <si>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</si>
  <si>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</si>
  <si>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</si>
  <si>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</si>
  <si>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</si>
  <si>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</si>
  <si>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</si>
  <si>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</si>
  <si>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</si>
  <si>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</si>
  <si>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</si>
  <si>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</si>
  <si>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</si>
  <si>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</si>
  <si>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</si>
  <si>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</si>
  <si>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</si>
  <si>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</si>
  <si>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</si>
  <si>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</si>
  <si>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</si>
  <si>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</si>
  <si>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</si>
  <si>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</si>
  <si>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</si>
  <si>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</si>
  <si>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</si>
  <si>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</si>
  <si>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</si>
  <si>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</si>
  <si>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</si>
  <si>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</si>
  <si>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</si>
  <si>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</si>
  <si>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</si>
  <si>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</si>
  <si>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</si>
  <si>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</si>
  <si>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</si>
  <si>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</si>
  <si>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</si>
  <si>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</si>
  <si>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</si>
  <si>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</si>
  <si>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</si>
  <si>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</si>
  <si>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</si>
  <si>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</si>
  <si>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</si>
  <si>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</si>
  <si>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</si>
  <si>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</si>
  <si>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</si>
  <si>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</si>
  <si>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</si>
  <si>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</si>
  <si>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</si>
  <si>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</si>
  <si>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</si>
  <si>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</si>
  <si>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</si>
  <si>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</si>
  <si>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</si>
  <si>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</si>
  <si>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</si>
  <si>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</si>
  <si>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</si>
  <si>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</si>
  <si>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</si>
  <si>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</si>
  <si>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</si>
  <si>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</si>
  <si>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</si>
  <si>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</si>
  <si>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</si>
  <si>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</si>
  <si>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</si>
  <si>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</si>
  <si>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</si>
  <si>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</si>
  <si>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</si>
  <si>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</si>
  <si>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</si>
  <si>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</si>
  <si>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</si>
  <si>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</si>
  <si>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</si>
  <si>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</si>
  <si>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</si>
  <si>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</si>
  <si>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</si>
  <si>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</si>
  <si>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</si>
  <si>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</si>
  <si>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</si>
  <si>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</si>
  <si>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</si>
  <si>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</si>
  <si>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</si>
  <si>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</si>
  <si>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</si>
  <si>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</si>
  <si>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</si>
  <si>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</si>
  <si>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</si>
  <si>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</si>
  <si>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</si>
  <si>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</si>
  <si>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</si>
  <si>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</si>
  <si>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</si>
  <si>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</si>
  <si>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</si>
  <si>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</si>
  <si>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</si>
  <si>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</si>
  <si>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</si>
  <si>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</si>
  <si>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</si>
  <si>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</si>
  <si>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</si>
  <si>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</si>
  <si>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</si>
  <si>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</si>
  <si>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</si>
  <si>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</si>
  <si>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</si>
  <si>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</si>
  <si>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</si>
  <si>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</si>
  <si>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</si>
  <si>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</si>
  <si>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</si>
  <si>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</si>
  <si>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</si>
  <si>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</si>
  <si>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</si>
  <si>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</si>
  <si>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</si>
  <si>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</si>
  <si>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</si>
  <si>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</si>
  <si>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</si>
  <si>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</si>
  <si>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</si>
  <si>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</si>
  <si>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</si>
  <si>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</si>
  <si>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</si>
  <si>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</si>
  <si>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</si>
  <si>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</si>
  <si>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</si>
  <si>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</si>
  <si>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</si>
  <si>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</si>
  <si>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</si>
  <si>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</si>
  <si>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</si>
  <si>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</si>
  <si>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</si>
  <si>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</si>
  <si>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</si>
  <si>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</si>
  <si>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</si>
  <si>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</si>
  <si>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</si>
  <si>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</si>
  <si>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</si>
  <si>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</si>
  <si>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</si>
  <si>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</si>
  <si>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</si>
  <si>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</si>
  <si>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</si>
  <si>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</si>
  <si>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</si>
  <si>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</si>
  <si>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</si>
  <si>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</si>
  <si>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</si>
  <si>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</si>
  <si>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</si>
  <si>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</si>
  <si>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</si>
  <si>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</si>
  <si>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</si>
  <si>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</si>
  <si>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</si>
  <si>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</si>
  <si>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</si>
  <si>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</si>
  <si>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</si>
  <si>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</si>
  <si>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</si>
  <si>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</si>
  <si>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</si>
  <si>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</si>
  <si>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</si>
  <si>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</si>
  <si>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</si>
  <si>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</si>
  <si>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</si>
  <si>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</si>
  <si>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</si>
  <si>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</si>
  <si>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</si>
  <si>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</si>
  <si>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</si>
  <si>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</si>
  <si>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</si>
  <si>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</si>
  <si>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</si>
  <si>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</si>
  <si>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</si>
  <si>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</si>
  <si>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</si>
  <si>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</si>
  <si>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</si>
  <si>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</si>
  <si>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</si>
  <si>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</si>
  <si>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</si>
  <si>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</si>
  <si>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</si>
  <si>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</si>
  <si>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</si>
  <si>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</si>
  <si>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</si>
  <si>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</si>
  <si>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</si>
  <si>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</si>
  <si>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</si>
  <si>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</si>
  <si>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</si>
  <si>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</si>
  <si>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</si>
  <si>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</si>
  <si>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</si>
  <si>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</si>
  <si>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</si>
  <si>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</si>
  <si>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</si>
  <si>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</si>
  <si>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</si>
  <si>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</si>
  <si>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</si>
  <si>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</si>
  <si>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</si>
  <si>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</si>
  <si>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</si>
  <si>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</si>
  <si>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</si>
  <si>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</si>
  <si>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</si>
  <si>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</si>
  <si>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</si>
  <si>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</si>
  <si>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</si>
  <si>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</si>
  <si>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</si>
  <si>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</si>
  <si>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</si>
  <si>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</si>
  <si>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</si>
  <si>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</si>
  <si>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</si>
  <si>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</si>
  <si>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</si>
  <si>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</si>
  <si>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</si>
  <si>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</si>
  <si>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</si>
  <si>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</si>
  <si>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</si>
  <si>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</si>
  <si>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</si>
  <si>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</si>
  <si>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</si>
  <si>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</si>
  <si>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</si>
  <si>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</si>
  <si>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</si>
  <si>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</si>
  <si>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</si>
  <si>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</si>
  <si>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</si>
  <si>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</si>
  <si>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</si>
  <si>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</si>
  <si>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</si>
  <si>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</si>
  <si>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</si>
  <si>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</si>
  <si>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</si>
  <si>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</si>
  <si>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</si>
  <si>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</si>
  <si>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</si>
  <si>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</si>
  <si>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</si>
  <si>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</si>
  <si>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</si>
  <si>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</si>
  <si>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</si>
  <si>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</si>
  <si>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</si>
  <si>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</si>
  <si>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</si>
  <si>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</si>
  <si>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</si>
  <si>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</si>
  <si>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</si>
  <si>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</si>
  <si>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</si>
  <si>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</si>
  <si>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</si>
  <si>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</si>
  <si>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</si>
  <si>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</si>
  <si>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</si>
  <si>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</si>
  <si>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</si>
  <si>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</si>
  <si>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</si>
  <si>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</si>
  <si>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</si>
  <si>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</si>
  <si>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</si>
  <si>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</si>
  <si>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</si>
  <si>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</si>
  <si>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</si>
  <si>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</si>
  <si>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</si>
  <si>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</si>
  <si>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</si>
  <si>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</si>
  <si>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</si>
  <si>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</si>
  <si>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</si>
  <si>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</si>
  <si>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</si>
  <si>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</si>
  <si>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</si>
  <si>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</si>
  <si>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</si>
  <si>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</si>
  <si>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</si>
  <si>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</si>
  <si>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</si>
  <si>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</si>
  <si>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</si>
  <si>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</si>
  <si>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</si>
  <si>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</si>
  <si>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</si>
  <si>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</si>
  <si>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</si>
  <si>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</si>
  <si>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</si>
  <si>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</si>
  <si>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</si>
  <si>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</si>
  <si>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</si>
  <si>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</si>
  <si>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</si>
  <si>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</si>
  <si>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</si>
  <si>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</si>
  <si>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</si>
  <si>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</si>
  <si>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</si>
  <si>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</si>
  <si>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</si>
  <si>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</si>
  <si>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</si>
  <si>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</si>
  <si>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</si>
  <si>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</si>
  <si>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</si>
  <si>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</si>
  <si>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</si>
  <si>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</si>
  <si>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</si>
  <si>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</si>
  <si>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</si>
  <si>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</si>
  <si>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</si>
  <si>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</si>
  <si>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</si>
  <si>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</si>
  <si>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</si>
  <si>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</si>
  <si>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</si>
  <si>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</si>
  <si>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</si>
  <si>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</si>
  <si>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</si>
  <si>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</si>
  <si>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</si>
  <si>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</si>
  <si>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</si>
  <si>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</si>
  <si>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</si>
  <si>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</si>
  <si>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</si>
  <si>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</si>
  <si>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</si>
  <si>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</si>
  <si>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</si>
  <si>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</si>
  <si>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</si>
  <si>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</si>
  <si>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</si>
  <si>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</si>
  <si>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</si>
  <si>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</si>
  <si>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</si>
  <si>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</si>
  <si>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</si>
  <si>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</si>
  <si>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</si>
  <si>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</si>
  <si>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</si>
  <si>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</si>
  <si>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</si>
  <si>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</si>
  <si>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</si>
  <si>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</si>
  <si>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</si>
  <si>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</si>
  <si>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</si>
  <si>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</si>
  <si>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</si>
  <si>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</si>
  <si>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</si>
  <si>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</si>
  <si>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</si>
  <si>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</si>
  <si>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</si>
  <si>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</si>
  <si>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</si>
  <si>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</si>
  <si>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</si>
  <si>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</si>
  <si>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</si>
  <si>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</si>
  <si>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</si>
  <si>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</si>
  <si>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</si>
  <si>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</si>
  <si>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</si>
  <si>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</si>
  <si>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</si>
  <si>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</si>
  <si>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</si>
  <si>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</si>
  <si>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</si>
  <si>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</si>
  <si>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</si>
  <si>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</si>
  <si>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</si>
  <si>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</si>
  <si>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</si>
  <si>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</si>
  <si>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</si>
  <si>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</si>
  <si>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</si>
  <si>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</si>
  <si>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</si>
  <si>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</si>
  <si>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</si>
  <si>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</si>
  <si>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</si>
  <si>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</si>
  <si>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</si>
  <si>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</si>
  <si>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</si>
  <si>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</si>
  <si>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</si>
  <si>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</si>
  <si>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</si>
  <si>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</si>
  <si>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</si>
  <si>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</si>
  <si>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</si>
  <si>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</si>
  <si>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</si>
  <si>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</si>
  <si>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</si>
  <si>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</si>
  <si>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</si>
  <si>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</si>
  <si>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</si>
  <si>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</si>
  <si>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</si>
  <si>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</si>
  <si>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</si>
  <si>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</si>
  <si>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</si>
  <si>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</si>
  <si>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</si>
  <si>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</si>
  <si>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</si>
  <si>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</si>
  <si>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</si>
  <si>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</si>
  <si>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</si>
  <si>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</si>
  <si>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</si>
  <si>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</si>
  <si>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</si>
  <si>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</si>
  <si>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</si>
  <si>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</si>
  <si>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</si>
  <si>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</si>
  <si>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</si>
  <si>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</si>
  <si>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</si>
  <si>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</si>
  <si>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</si>
  <si>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</si>
  <si>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</si>
  <si>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</si>
  <si>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</si>
  <si>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</si>
  <si>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</si>
  <si>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</si>
  <si>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</si>
  <si>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</si>
  <si>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</si>
  <si>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</si>
  <si>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</si>
  <si>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</si>
  <si>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</si>
  <si>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</si>
  <si>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</si>
  <si>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</si>
  <si>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</si>
  <si>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</si>
  <si>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</si>
  <si>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</si>
  <si>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</si>
  <si>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</si>
  <si>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</si>
  <si>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</si>
  <si>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</si>
  <si>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</si>
  <si>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</si>
  <si>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</si>
  <si>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</si>
  <si>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</si>
  <si>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</si>
  <si>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</si>
  <si>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</si>
  <si>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</si>
  <si>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</si>
  <si>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</si>
  <si>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</si>
  <si>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</si>
  <si>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</si>
  <si>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</si>
  <si>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</si>
  <si>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</si>
  <si>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</si>
  <si>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</si>
  <si>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</si>
  <si>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</si>
  <si>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</si>
  <si>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</si>
  <si>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</si>
  <si>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</si>
  <si>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</si>
  <si>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</si>
  <si>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</si>
  <si>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</si>
  <si>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</si>
  <si>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</si>
  <si>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</si>
  <si>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</si>
  <si>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</si>
  <si>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</si>
  <si>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</si>
  <si>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</si>
  <si>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</si>
  <si>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</si>
  <si>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</si>
  <si>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</si>
  <si>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</si>
  <si>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</si>
  <si>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</si>
  <si>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</si>
  <si>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</si>
  <si>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</si>
  <si>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</si>
  <si>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</si>
  <si>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</si>
  <si>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</si>
  <si>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</si>
  <si>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</si>
  <si>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</si>
  <si>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</si>
  <si>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</si>
  <si>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</si>
  <si>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</si>
  <si>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</si>
  <si>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</si>
  <si>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</si>
  <si>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</si>
  <si>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</si>
  <si>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</si>
  <si>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</si>
  <si>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</si>
  <si>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</si>
  <si>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</si>
  <si>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</si>
  <si>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</si>
  <si>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</si>
  <si>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</si>
  <si>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</si>
  <si>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</si>
  <si>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</si>
  <si>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</si>
  <si>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</si>
  <si>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</si>
  <si>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</si>
  <si>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</si>
  <si>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</si>
  <si>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</si>
  <si>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</si>
  <si>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</si>
  <si>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</si>
  <si>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</si>
  <si>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</si>
  <si>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</si>
  <si>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</si>
  <si>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</si>
  <si>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</si>
  <si>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</si>
  <si>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</si>
  <si>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</si>
  <si>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</si>
  <si>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</si>
  <si>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</si>
  <si>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</si>
  <si>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</si>
  <si>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</si>
  <si>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</si>
  <si>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</si>
  <si>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</si>
  <si>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</si>
  <si>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</si>
  <si>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</si>
  <si>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</si>
  <si>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</si>
  <si>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</si>
  <si>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</si>
  <si>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</si>
  <si>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</si>
  <si>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</si>
  <si>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</si>
  <si>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</si>
  <si>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</si>
  <si>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</si>
  <si>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</si>
  <si>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</si>
  <si>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</si>
  <si>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</si>
  <si>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</si>
  <si>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</si>
  <si>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</si>
  <si>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</si>
  <si>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</si>
  <si>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</si>
  <si>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</si>
  <si>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</si>
  <si>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</si>
  <si>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</si>
  <si>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</si>
  <si>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</si>
  <si>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</si>
  <si>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</si>
  <si>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</si>
  <si>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</si>
  <si>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</si>
  <si>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</si>
  <si>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</si>
  <si>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</si>
  <si>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</si>
  <si>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</si>
  <si>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</si>
  <si>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</si>
  <si>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</si>
  <si>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</si>
  <si>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</si>
  <si>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</si>
  <si>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</si>
  <si>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</si>
  <si>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</si>
  <si>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</si>
  <si>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</si>
  <si>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</si>
  <si>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</si>
  <si>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</si>
  <si>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</si>
  <si>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</si>
  <si>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</si>
  <si>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</si>
  <si>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</si>
  <si>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</si>
  <si>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</si>
  <si>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</si>
  <si>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</si>
  <si>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</si>
  <si>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</si>
  <si>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</si>
  <si>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</si>
  <si>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</si>
  <si>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</si>
  <si>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</si>
  <si>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</si>
  <si>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</si>
  <si>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</si>
  <si>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</si>
  <si>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</si>
  <si>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</si>
  <si>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</si>
  <si>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</si>
  <si>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</si>
  <si>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</si>
  <si>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</si>
  <si>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</si>
  <si>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</si>
  <si>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</si>
  <si>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</si>
  <si>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</si>
  <si>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</si>
  <si>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</si>
  <si>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</si>
  <si>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</si>
  <si>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</si>
  <si>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</si>
  <si>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</si>
  <si>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</si>
  <si>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</si>
  <si>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</si>
  <si>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</si>
  <si>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</si>
  <si>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</si>
  <si>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</si>
  <si>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</si>
  <si>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</si>
  <si>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</si>
  <si>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</si>
  <si>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</si>
  <si>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</si>
  <si>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</si>
  <si>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</si>
  <si>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</si>
  <si>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</si>
  <si>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</si>
  <si>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</si>
  <si>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</si>
  <si>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</si>
  <si>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</si>
  <si>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</si>
  <si>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</si>
  <si>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</si>
  <si>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</si>
  <si>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</si>
  <si>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</si>
  <si>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</si>
  <si>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</si>
  <si>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</si>
  <si>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</si>
  <si>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</si>
  <si>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</si>
  <si>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</si>
  <si>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</si>
  <si>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</si>
  <si>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</si>
  <si>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</si>
  <si>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</si>
  <si>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</si>
  <si>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</si>
  <si>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</si>
  <si>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</si>
  <si>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</si>
  <si>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</si>
  <si>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</si>
  <si>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</si>
  <si>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</si>
  <si>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</si>
  <si>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</si>
  <si>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</si>
  <si>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</si>
  <si>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</si>
  <si>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</si>
  <si>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</si>
  <si>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</si>
  <si>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</si>
  <si>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</si>
  <si>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</si>
  <si>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</si>
  <si>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</si>
  <si>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</si>
  <si>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</si>
  <si>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</si>
  <si>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</si>
  <si>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</si>
  <si>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</si>
  <si>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</si>
  <si>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</si>
  <si>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</si>
  <si>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</si>
  <si>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</si>
  <si>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</si>
  <si>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</si>
  <si>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</si>
  <si>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</si>
  <si>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</si>
  <si>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</si>
  <si>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</si>
  <si>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</si>
  <si>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</si>
  <si>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</si>
  <si>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</si>
  <si>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</si>
  <si>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</si>
  <si>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</si>
  <si>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</si>
  <si>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</si>
  <si>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</si>
  <si>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</si>
  <si>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</si>
  <si>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</si>
  <si>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</si>
  <si>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</si>
  <si>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</si>
  <si>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</si>
  <si>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</si>
  <si>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</si>
  <si>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</si>
  <si>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</si>
  <si>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</si>
  <si>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</si>
  <si>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</si>
  <si>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</si>
  <si>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</si>
  <si>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</si>
  <si>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</si>
  <si>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</si>
  <si>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</si>
  <si>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</si>
  <si>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</si>
  <si>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</si>
  <si>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</si>
  <si>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</si>
  <si>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</si>
  <si>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</si>
  <si>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</si>
  <si>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</si>
  <si>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</si>
  <si>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</si>
  <si>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</si>
  <si>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</si>
  <si>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</si>
  <si>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</si>
  <si>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</si>
  <si>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</si>
  <si>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</si>
  <si>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</si>
  <si>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</si>
  <si>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</si>
  <si>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</si>
  <si>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</si>
  <si>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</si>
  <si>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</si>
  <si>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</si>
  <si>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</si>
  <si>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</si>
  <si>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</si>
  <si>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</si>
  <si>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</si>
  <si>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</si>
  <si>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</si>
  <si>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</si>
  <si>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</si>
  <si>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</si>
  <si>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</si>
  <si>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</si>
  <si>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</si>
  <si>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</si>
  <si>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</si>
  <si>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</si>
  <si>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</si>
  <si>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</si>
  <si>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</si>
  <si>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</si>
  <si>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</si>
  <si>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</si>
  <si>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</si>
  <si>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</si>
  <si>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</si>
  <si>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</si>
  <si>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</si>
  <si>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</si>
  <si>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</si>
  <si>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</si>
  <si>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</si>
  <si>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</si>
  <si>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</si>
  <si>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</si>
  <si>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</si>
  <si>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</si>
  <si>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</si>
  <si>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</si>
  <si>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</si>
  <si>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</si>
  <si>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</si>
  <si>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</si>
  <si>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</si>
  <si>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</si>
  <si>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</si>
  <si>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</si>
  <si>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</si>
  <si>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</si>
  <si>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</si>
  <si>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</si>
  <si>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</si>
  <si>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</si>
  <si>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</si>
  <si>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</si>
  <si>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</si>
  <si>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</si>
  <si>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</si>
  <si>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</si>
  <si>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</si>
  <si>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</si>
  <si>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</si>
  <si>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</si>
  <si>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</si>
  <si>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</si>
  <si>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</si>
  <si>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</si>
  <si>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</si>
  <si>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</si>
  <si>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</si>
  <si>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</si>
  <si>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</si>
  <si>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</si>
  <si>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</si>
  <si>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</si>
  <si>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</si>
  <si>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</si>
  <si>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</si>
  <si>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</si>
  <si>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</si>
  <si>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</si>
  <si>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</si>
  <si>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</si>
  <si>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</si>
  <si>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</si>
  <si>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</si>
  <si>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</si>
  <si>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</si>
  <si>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</si>
  <si>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</si>
  <si>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</si>
  <si>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</si>
  <si>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</si>
  <si>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</si>
  <si>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</si>
  <si>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</si>
  <si>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</si>
  <si>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</si>
  <si>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</si>
  <si>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</si>
  <si>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</si>
  <si>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</si>
  <si>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</si>
  <si>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</si>
  <si>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</si>
  <si>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</si>
  <si>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</si>
  <si>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</si>
  <si>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</si>
  <si>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</si>
  <si>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</si>
  <si>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</si>
  <si>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</si>
  <si>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</si>
  <si>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</si>
  <si>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</si>
  <si>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</si>
  <si>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</si>
  <si>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</si>
  <si>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</si>
  <si>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</si>
  <si>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</si>
  <si>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</si>
  <si>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</si>
  <si>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</si>
  <si>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</si>
  <si>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</si>
  <si>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</si>
  <si>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</si>
  <si>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</si>
  <si>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</si>
  <si>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</si>
  <si>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</si>
  <si>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</si>
  <si>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</si>
  <si>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</si>
  <si>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</si>
  <si>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</si>
  <si>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</si>
  <si>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</si>
  <si>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</si>
  <si>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</si>
  <si>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</si>
  <si>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</si>
  <si>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</si>
  <si>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</si>
  <si>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</si>
  <si>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</si>
  <si>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</si>
  <si>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</si>
  <si>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</si>
  <si>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</si>
  <si>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</si>
  <si>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</si>
  <si>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</si>
  <si>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</si>
  <si>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</si>
  <si>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</si>
  <si>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</si>
  <si>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</si>
  <si>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</si>
  <si>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</si>
  <si>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</si>
  <si>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</si>
  <si>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</si>
  <si>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</si>
  <si>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</si>
  <si>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</si>
  <si>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</si>
  <si>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</si>
  <si>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</si>
  <si>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</si>
  <si>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</si>
  <si>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</si>
  <si>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</si>
  <si>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</si>
  <si>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</si>
  <si>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</si>
  <si>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</si>
  <si>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</si>
  <si>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</si>
  <si>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</si>
  <si>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</si>
  <si>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</si>
  <si>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</si>
  <si>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</si>
  <si>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</si>
  <si>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</si>
  <si>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</si>
  <si>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</si>
  <si>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</si>
  <si>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</si>
  <si>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</si>
  <si>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</si>
  <si>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</si>
  <si>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</si>
  <si>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</si>
  <si>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</si>
  <si>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</si>
  <si>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</si>
  <si>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</si>
  <si>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</si>
  <si>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</si>
  <si>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</si>
  <si>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</si>
  <si>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</si>
  <si>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</si>
  <si>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</si>
  <si>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</si>
  <si>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</si>
  <si>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</si>
  <si>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</si>
  <si>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</si>
  <si>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</si>
  <si>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</si>
  <si>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</si>
  <si>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</si>
  <si>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</si>
  <si>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</si>
  <si>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</si>
  <si>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</si>
  <si>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</si>
  <si>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</si>
  <si>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</si>
  <si>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</si>
  <si>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</si>
  <si>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</si>
  <si>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</si>
  <si>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</si>
  <si>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</si>
  <si>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</si>
  <si>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</si>
  <si>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</si>
  <si>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</si>
  <si>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</si>
  <si>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</si>
  <si>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</si>
  <si>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</si>
  <si>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</si>
  <si>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</si>
  <si>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</si>
  <si>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</si>
  <si>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</si>
  <si>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</si>
  <si>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</si>
  <si>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</si>
  <si>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</si>
  <si>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</si>
  <si>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</si>
  <si>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</si>
  <si>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</si>
  <si>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</si>
  <si>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</si>
  <si>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</si>
  <si>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</si>
  <si>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</si>
  <si>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</si>
  <si>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</si>
  <si>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</si>
  <si>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</si>
  <si>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</si>
  <si>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</si>
  <si>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</si>
  <si>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</si>
  <si>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</si>
  <si>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</si>
  <si>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</si>
  <si>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</si>
  <si>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</si>
  <si>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</si>
  <si>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</si>
  <si>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</si>
  <si>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</si>
  <si>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</si>
  <si>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</si>
  <si>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</si>
  <si>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</si>
  <si>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</si>
  <si>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</si>
  <si>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</si>
  <si>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</si>
  <si>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</si>
  <si>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</si>
  <si>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</si>
  <si>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</si>
  <si>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</si>
  <si>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</si>
  <si>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</si>
  <si>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</si>
  <si>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</si>
  <si>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</si>
  <si>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</si>
  <si>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</si>
  <si>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</si>
  <si>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</si>
  <si>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</si>
  <si>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</si>
  <si>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</si>
  <si>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</si>
  <si>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</si>
  <si>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</si>
  <si>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</si>
  <si>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</si>
  <si>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</si>
  <si>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</si>
  <si>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</si>
  <si>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</si>
  <si>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</si>
  <si>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</si>
  <si>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</si>
  <si>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</si>
  <si>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</si>
  <si>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</si>
  <si>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</si>
  <si>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</si>
  <si>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</si>
  <si>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</si>
  <si>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</si>
  <si>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</si>
  <si>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</si>
  <si>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</si>
  <si>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</si>
  <si>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</si>
  <si>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</si>
  <si>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</si>
  <si>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</si>
  <si>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</si>
  <si>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</si>
  <si>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</si>
  <si>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</si>
  <si>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</si>
  <si>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</si>
  <si>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</si>
  <si>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</si>
  <si>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</si>
  <si>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</si>
  <si>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</si>
  <si>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</si>
  <si>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</si>
  <si>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</si>
  <si>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</si>
  <si>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</si>
  <si>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</si>
  <si>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</si>
  <si>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</si>
  <si>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</si>
  <si>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</si>
  <si>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</si>
  <si>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</si>
  <si>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</si>
  <si>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</si>
  <si>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</si>
  <si>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</si>
  <si>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</si>
  <si>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</si>
  <si>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</si>
  <si>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</si>
  <si>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</si>
  <si>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</si>
  <si>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</si>
  <si>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</si>
  <si>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</si>
  <si>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</si>
  <si>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</si>
  <si>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</si>
  <si>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</si>
  <si>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</si>
  <si>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</si>
  <si>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</si>
  <si>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</si>
  <si>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</si>
  <si>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</si>
  <si>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</si>
  <si>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</si>
  <si>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</si>
  <si>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</si>
  <si>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</si>
  <si>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</si>
  <si>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</si>
  <si>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</si>
  <si>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</si>
  <si>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</si>
  <si>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</si>
  <si>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</si>
  <si>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</si>
  <si>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</si>
  <si>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</si>
  <si>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</si>
  <si>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</si>
  <si>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</si>
  <si>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</si>
  <si>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</si>
  <si>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</si>
  <si>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</si>
  <si>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</si>
  <si>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</si>
  <si>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</si>
  <si>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</si>
  <si>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</si>
  <si>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</si>
  <si>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</si>
  <si>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</si>
  <si>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</si>
  <si>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</si>
  <si>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</si>
  <si>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</si>
  <si>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</si>
  <si>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</si>
  <si>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</si>
  <si>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</si>
  <si>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</si>
  <si>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</si>
  <si>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</si>
  <si>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</si>
  <si>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</si>
  <si>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</si>
  <si>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</si>
  <si>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</si>
  <si>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</si>
  <si>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</si>
  <si>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</si>
  <si>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</si>
  <si>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</si>
  <si>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</si>
  <si>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</si>
  <si>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</si>
  <si>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</si>
  <si>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</si>
  <si>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</si>
  <si>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</si>
  <si>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</si>
  <si>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</si>
  <si>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</si>
  <si>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</si>
  <si>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</si>
  <si>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</si>
  <si>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</si>
  <si>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</si>
  <si>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</si>
  <si>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</si>
  <si>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</si>
  <si>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</si>
  <si>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</si>
  <si>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</si>
  <si>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</si>
  <si>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</si>
  <si>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</si>
  <si>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</si>
  <si>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</si>
  <si>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</si>
  <si>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</si>
  <si>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</si>
  <si>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</si>
  <si>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</si>
  <si>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</si>
  <si>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</si>
  <si>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</si>
  <si>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</si>
  <si>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</si>
  <si>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</si>
  <si>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</si>
  <si>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</si>
  <si>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</si>
  <si>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</si>
  <si>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</si>
  <si>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</si>
  <si>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</si>
  <si>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</si>
  <si>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</si>
  <si>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</si>
  <si>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</si>
  <si>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</si>
  <si>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</si>
  <si>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</si>
  <si>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</si>
  <si>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</si>
  <si>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</si>
  <si>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</si>
  <si>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</si>
  <si>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</si>
  <si>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</si>
  <si>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</si>
  <si>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</si>
  <si>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</si>
  <si>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</si>
  <si>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</si>
  <si>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</si>
  <si>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</si>
  <si>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</si>
  <si>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</si>
  <si>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</si>
  <si>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</si>
  <si>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</si>
  <si>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</si>
  <si>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</si>
  <si>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</si>
  <si>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</si>
  <si>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</si>
  <si>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</si>
  <si>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</si>
  <si>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</si>
  <si>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</si>
  <si>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</si>
  <si>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</si>
  <si>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</si>
  <si>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</si>
  <si>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</si>
  <si>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</si>
  <si>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</si>
  <si>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</si>
  <si>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</si>
  <si>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</si>
  <si>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</si>
  <si>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</si>
  <si>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</si>
  <si>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</si>
  <si>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</si>
  <si>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</si>
  <si>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</si>
  <si>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</si>
  <si>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</si>
  <si>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</si>
  <si>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</si>
  <si>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</si>
  <si>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</si>
  <si>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</si>
  <si>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</si>
  <si>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</si>
  <si>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</si>
  <si>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</si>
  <si>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</si>
  <si>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</si>
  <si>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</si>
  <si>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</si>
  <si>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</si>
  <si>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</si>
  <si>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</si>
  <si>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</si>
  <si>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</si>
  <si>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</si>
  <si>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</si>
  <si>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</si>
  <si>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</si>
  <si>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</si>
  <si>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</si>
  <si>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</si>
  <si>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</si>
  <si>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</si>
  <si>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</si>
  <si>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</si>
  <si>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</si>
  <si>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</si>
  <si>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</si>
  <si>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</si>
  <si>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</si>
  <si>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</si>
  <si>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</si>
  <si>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</si>
  <si>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</si>
  <si>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</si>
  <si>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</si>
  <si>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</si>
  <si>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</si>
  <si>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</si>
  <si>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</si>
  <si>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</si>
  <si>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</si>
  <si>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</si>
  <si>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</si>
  <si>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</si>
  <si>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</si>
  <si>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</si>
  <si>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</si>
  <si>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</si>
  <si>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</si>
  <si>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</si>
  <si>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</si>
  <si>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</si>
  <si>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</si>
  <si>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</si>
  <si>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</si>
  <si>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</si>
  <si>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</si>
  <si>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</si>
  <si>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</si>
  <si>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</si>
  <si>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</si>
  <si>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</si>
  <si>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</si>
  <si>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</si>
  <si>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</si>
  <si>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</si>
  <si>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</si>
  <si>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</si>
  <si>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</si>
  <si>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</si>
  <si>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</si>
  <si>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</si>
  <si>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</si>
  <si>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</si>
  <si>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</si>
  <si>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</si>
  <si>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</si>
  <si>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</si>
  <si>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</si>
  <si>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</si>
  <si>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</si>
  <si>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</si>
  <si>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</si>
  <si>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</si>
  <si>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</si>
  <si>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</si>
  <si>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</si>
  <si>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</si>
  <si>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</si>
  <si>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</si>
  <si>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</si>
  <si>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</si>
  <si>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</si>
  <si>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</si>
  <si>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</si>
  <si>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</si>
  <si>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</si>
  <si>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</si>
  <si>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</si>
  <si>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</si>
  <si>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</si>
  <si>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</si>
  <si>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</si>
  <si>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</si>
  <si>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</si>
  <si>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</si>
  <si>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</si>
  <si>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</si>
  <si>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</si>
  <si>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</si>
  <si>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</si>
  <si>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</si>
  <si>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</si>
  <si>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</si>
  <si>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</si>
  <si>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</si>
  <si>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</si>
  <si>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</si>
  <si>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</si>
  <si>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</si>
  <si>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</si>
  <si>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</si>
  <si>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</si>
  <si>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</si>
  <si>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</si>
  <si>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</si>
  <si>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</si>
  <si>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</si>
  <si>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</si>
  <si>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</si>
  <si>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</si>
  <si>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</si>
  <si>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</si>
  <si>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</si>
  <si>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</si>
  <si>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</si>
  <si>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</si>
  <si>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</si>
  <si>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</si>
  <si>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</si>
  <si>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</si>
  <si>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</si>
  <si>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</si>
  <si>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</si>
  <si>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</si>
  <si>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</si>
  <si>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</si>
  <si>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</si>
  <si>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</si>
  <si>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</si>
  <si>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</si>
  <si>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</si>
  <si>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</si>
  <si>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</si>
  <si>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</si>
  <si>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</si>
  <si>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</si>
  <si>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</si>
  <si>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</si>
  <si>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</si>
  <si>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</si>
  <si>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</si>
  <si>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</si>
  <si>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</si>
  <si>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</si>
  <si>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</si>
  <si>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</si>
  <si>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</si>
  <si>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</si>
  <si>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</si>
  <si>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</si>
  <si>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</si>
  <si>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</si>
  <si>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</si>
  <si>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</si>
  <si>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</si>
  <si>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</si>
  <si>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</si>
  <si>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</si>
  <si>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</si>
  <si>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</si>
  <si>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</si>
  <si>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</si>
  <si>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</si>
  <si>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</si>
  <si>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</si>
  <si>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</si>
  <si>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</si>
  <si>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</si>
  <si>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</si>
  <si>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</si>
  <si>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</si>
  <si>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</si>
  <si>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</si>
  <si>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</si>
  <si>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</si>
  <si>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</si>
  <si>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</si>
  <si>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</si>
  <si>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</si>
  <si>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</si>
  <si>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</si>
  <si>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</si>
  <si>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</si>
  <si>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</si>
  <si>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</si>
  <si>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</si>
  <si>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</si>
  <si>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</si>
  <si>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</si>
  <si>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</si>
  <si>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</si>
  <si>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</si>
  <si>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</si>
  <si>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</si>
  <si>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</si>
  <si>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</si>
  <si>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</si>
  <si>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</si>
  <si>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</si>
  <si>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</si>
  <si>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</si>
  <si>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</si>
  <si>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</si>
  <si>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</si>
  <si>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</si>
  <si>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</si>
  <si>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</si>
  <si>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</si>
  <si>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</si>
  <si>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</si>
  <si>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</si>
  <si>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</si>
  <si>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</si>
  <si>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</si>
  <si>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</si>
  <si>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</si>
  <si>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</si>
  <si>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</si>
  <si>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</si>
  <si>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</si>
  <si>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</si>
  <si>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</si>
  <si>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</si>
  <si>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</si>
  <si>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</si>
  <si>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</si>
  <si>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</si>
  <si>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</si>
  <si>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</si>
  <si>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</si>
  <si>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</si>
  <si>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</si>
  <si>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</si>
  <si>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</si>
  <si>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</si>
  <si>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</si>
  <si>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</si>
  <si>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</si>
  <si>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</si>
  <si>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</si>
  <si>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</si>
  <si>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</si>
  <si>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</si>
  <si>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</si>
  <si>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</si>
  <si>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</si>
  <si>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</si>
  <si>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</si>
  <si>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</si>
  <si>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</si>
  <si>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</si>
  <si>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</si>
  <si>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</si>
  <si>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</si>
  <si>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</si>
  <si>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</si>
  <si>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</si>
  <si>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</si>
  <si>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</si>
  <si>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</si>
  <si>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</si>
  <si>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</si>
  <si>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</si>
  <si>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</si>
  <si>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</si>
  <si>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</si>
  <si>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</si>
  <si>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</si>
  <si>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</si>
  <si>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</si>
  <si>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</si>
  <si>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</si>
  <si>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</si>
  <si>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</si>
  <si>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</si>
  <si>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</si>
  <si>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</si>
  <si>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</si>
  <si>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</si>
  <si>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</si>
  <si>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</si>
  <si>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</si>
  <si>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</si>
  <si>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</si>
  <si>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</si>
  <si>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</si>
  <si>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</si>
  <si>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</si>
  <si>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</si>
  <si>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</si>
  <si>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</si>
  <si>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</si>
  <si>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</si>
  <si>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</si>
  <si>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</si>
  <si>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</si>
  <si>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</si>
  <si>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</si>
  <si>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</si>
  <si>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</si>
  <si>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</si>
  <si>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</si>
  <si>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</si>
  <si>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</si>
  <si>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</si>
  <si>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</si>
  <si>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</si>
  <si>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</si>
  <si>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</si>
  <si>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</si>
  <si>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</si>
  <si>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</si>
  <si>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</si>
  <si>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</si>
  <si>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</si>
  <si>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</si>
  <si>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</si>
  <si>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</si>
  <si>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</si>
  <si>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</si>
  <si>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</si>
  <si>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</si>
  <si>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</si>
  <si>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</si>
  <si>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</si>
  <si>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</si>
  <si>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</si>
  <si>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</si>
  <si>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</si>
  <si>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</si>
  <si>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</si>
  <si>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</si>
  <si>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</si>
  <si>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</si>
  <si>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</si>
  <si>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</si>
  <si>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</si>
  <si>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</si>
  <si>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</si>
  <si>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</si>
  <si>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</si>
  <si>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</si>
  <si>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</si>
  <si>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</si>
  <si>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</si>
  <si>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</si>
  <si>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</si>
  <si>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</si>
  <si>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</si>
  <si>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</si>
  <si>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</si>
  <si>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</si>
  <si>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</si>
  <si>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</si>
  <si>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</si>
  <si>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</si>
  <si>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</si>
  <si>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</si>
  <si>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</si>
  <si>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</si>
  <si>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</si>
  <si>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</si>
  <si>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</si>
  <si>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</si>
  <si>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</si>
  <si>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</si>
  <si>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</si>
  <si>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</si>
  <si>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</si>
  <si>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</si>
  <si>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</si>
  <si>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</si>
  <si>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</si>
  <si>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</si>
  <si>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</si>
  <si>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</si>
  <si>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</si>
  <si>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</si>
  <si>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</si>
  <si>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</si>
  <si>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</si>
  <si>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</si>
  <si>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</si>
  <si>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</si>
  <si>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</si>
  <si>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</si>
  <si>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</si>
  <si>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</si>
  <si>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</si>
  <si>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</si>
  <si>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</si>
  <si>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</si>
  <si>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</si>
  <si>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</si>
  <si>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</si>
  <si>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</si>
  <si>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</si>
  <si>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</si>
  <si>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</si>
  <si>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</si>
  <si>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</si>
  <si>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</si>
  <si>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</si>
  <si>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</si>
  <si>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</si>
  <si>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</si>
  <si>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</si>
  <si>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</si>
  <si>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</si>
  <si>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</si>
  <si>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</si>
  <si>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</si>
  <si>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</si>
  <si>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</si>
  <si>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</si>
  <si>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</si>
  <si>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</si>
  <si>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</si>
  <si>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</si>
  <si>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</si>
  <si>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</si>
  <si>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</si>
  <si>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</si>
  <si>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</si>
  <si>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</si>
  <si>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</si>
  <si>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</si>
  <si>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</si>
  <si>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</si>
  <si>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</si>
  <si>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</si>
  <si>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</si>
  <si>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</si>
  <si>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</si>
  <si>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</si>
  <si>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</si>
  <si>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</si>
  <si>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</si>
  <si>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</si>
  <si>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</si>
  <si>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</si>
  <si>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</si>
  <si>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</si>
  <si>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</si>
  <si>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</si>
  <si>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</si>
  <si>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</si>
  <si>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</si>
  <si>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</si>
  <si>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</si>
  <si>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</si>
  <si>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</si>
  <si>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</si>
  <si>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</si>
  <si>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</si>
  <si>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</si>
  <si>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</si>
  <si>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</si>
  <si>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</si>
  <si>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</si>
  <si>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</si>
  <si>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</si>
  <si>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</si>
  <si>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</si>
  <si>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</si>
  <si>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</si>
  <si>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</si>
  <si>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</si>
  <si>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</si>
  <si>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</si>
  <si>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</si>
  <si>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</si>
  <si>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</si>
  <si>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</si>
  <si>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</si>
  <si>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</si>
  <si>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</si>
  <si>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</si>
  <si>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</si>
  <si>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</si>
  <si>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</si>
  <si>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</si>
  <si>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</si>
  <si>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</si>
  <si>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</si>
  <si>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</si>
  <si>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</si>
  <si>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</si>
  <si>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</si>
  <si>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</si>
  <si>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</si>
  <si>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</si>
  <si>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</si>
  <si>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</si>
  <si>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</si>
  <si>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</si>
  <si>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</si>
  <si>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</si>
  <si>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</si>
  <si>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</si>
  <si>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</si>
  <si>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</si>
  <si>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</si>
  <si>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</si>
  <si>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</si>
  <si>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</si>
  <si>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</si>
  <si>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</si>
  <si>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</si>
  <si>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</si>
  <si>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</si>
  <si>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</si>
  <si>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</si>
  <si>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</si>
  <si>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</si>
  <si>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</si>
  <si>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</si>
  <si>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</si>
  <si>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</si>
  <si>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</si>
  <si>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</si>
  <si>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</si>
  <si>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</si>
  <si>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</si>
  <si>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</si>
  <si>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</si>
  <si>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</si>
  <si>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</si>
  <si>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</si>
  <si>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</si>
  <si>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</si>
  <si>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</si>
  <si>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</si>
  <si>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</si>
  <si>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</si>
  <si>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</si>
  <si>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</si>
  <si>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</si>
  <si>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</si>
  <si>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</si>
  <si>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</si>
  <si>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</si>
  <si>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</si>
  <si>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</si>
  <si>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</si>
  <si>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</si>
  <si>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</si>
  <si>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</si>
  <si>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</si>
  <si>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</si>
  <si>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</si>
  <si>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</si>
  <si>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</si>
  <si>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</si>
  <si>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</si>
  <si>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</si>
  <si>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</si>
  <si>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</si>
  <si>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</si>
  <si>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</si>
  <si>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</si>
  <si>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</si>
  <si>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</si>
  <si>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</si>
  <si>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</si>
  <si>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</si>
  <si>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</si>
  <si>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</si>
  <si>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</si>
  <si>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</si>
  <si>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</si>
  <si>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</si>
  <si>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</si>
  <si>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</si>
  <si>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</si>
  <si>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</si>
  <si>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</si>
  <si>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</si>
  <si>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</si>
  <si>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</si>
  <si>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</si>
  <si>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</si>
  <si>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</si>
  <si>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</si>
  <si>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</si>
  <si>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</si>
  <si>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</si>
  <si>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</si>
  <si>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</si>
  <si>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</si>
  <si>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</si>
  <si>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</si>
  <si>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</si>
  <si>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</si>
  <si>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</si>
  <si>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</si>
  <si>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</si>
  <si>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</si>
  <si>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</si>
  <si>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</si>
  <si>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</si>
  <si>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</si>
  <si>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</si>
  <si>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</si>
  <si>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</si>
  <si>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</si>
  <si>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</si>
  <si>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</si>
  <si>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</si>
  <si>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</si>
  <si>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</si>
  <si>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</si>
  <si>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</si>
  <si>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</si>
  <si>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</si>
  <si>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</si>
  <si>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</si>
  <si>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</si>
  <si>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</si>
  <si>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</si>
  <si>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</si>
  <si>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</si>
  <si>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</si>
  <si>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</si>
  <si>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</si>
  <si>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</si>
  <si>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</si>
  <si>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</si>
  <si>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</si>
  <si>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</si>
  <si>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</si>
  <si>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</si>
  <si>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</si>
  <si>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</si>
  <si>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</si>
  <si>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</si>
  <si>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</si>
  <si>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</si>
  <si>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</si>
  <si>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</si>
  <si>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</si>
  <si>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</si>
  <si>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</si>
  <si>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</si>
  <si>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</si>
  <si>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</si>
  <si>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</si>
  <si>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</si>
  <si>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</si>
  <si>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</si>
  <si>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</si>
  <si>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</si>
  <si>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</si>
  <si>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</si>
  <si>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</si>
  <si>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</si>
  <si>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</si>
  <si>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</si>
  <si>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</si>
  <si>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</si>
  <si>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</si>
  <si>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</si>
  <si>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</si>
  <si>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</si>
  <si>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</si>
  <si>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</si>
  <si>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</si>
  <si>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</si>
  <si>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</si>
  <si>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</si>
  <si>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</si>
  <si>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</si>
  <si>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</si>
  <si>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</si>
  <si>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</si>
  <si>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</si>
  <si>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</si>
  <si>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</si>
  <si>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</si>
  <si>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</si>
  <si>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</si>
  <si>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</si>
  <si>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</si>
  <si>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</si>
  <si>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</si>
  <si>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</si>
  <si>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</si>
  <si>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</si>
  <si>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</si>
  <si>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</si>
  <si>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</si>
  <si>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</si>
  <si>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</si>
  <si>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</si>
  <si>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</si>
  <si>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</si>
  <si>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</si>
  <si>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</si>
  <si>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</si>
  <si>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</si>
  <si>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</si>
  <si>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</si>
  <si>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</si>
  <si>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</si>
  <si>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</si>
  <si>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</si>
  <si>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</si>
  <si>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</si>
  <si>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</si>
  <si>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</si>
  <si>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</si>
  <si>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</si>
  <si>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</si>
  <si>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</si>
  <si>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</si>
  <si>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</si>
  <si>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</si>
  <si>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</si>
  <si>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</si>
  <si>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</si>
  <si>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</si>
  <si>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</si>
  <si>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</si>
  <si>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</si>
  <si>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</si>
  <si>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</si>
  <si>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</si>
  <si>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</si>
  <si>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</si>
  <si>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</si>
  <si>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</si>
  <si>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</si>
  <si>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</si>
  <si>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</si>
  <si>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</si>
  <si>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</si>
  <si>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</si>
  <si>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</si>
  <si>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</si>
  <si>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</si>
  <si>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</si>
  <si>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</si>
  <si>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</si>
  <si>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</si>
  <si>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</si>
  <si>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</si>
  <si>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</si>
  <si>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</si>
  <si>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</si>
  <si>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</si>
  <si>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</si>
  <si>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</si>
  <si>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</si>
  <si>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</si>
  <si>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</si>
  <si>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</si>
  <si>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</si>
  <si>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</si>
  <si>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</si>
  <si>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</si>
  <si>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</si>
  <si>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</si>
  <si>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</si>
  <si>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</si>
  <si>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</si>
  <si>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</si>
  <si>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</si>
  <si>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</si>
  <si>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</si>
  <si>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</si>
  <si>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</si>
  <si>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</si>
  <si>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</si>
  <si>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</si>
  <si>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</si>
  <si>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</si>
  <si>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</si>
  <si>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</si>
  <si>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</si>
  <si>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</si>
  <si>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</si>
  <si>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</si>
  <si>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</si>
  <si>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</si>
  <si>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</si>
  <si>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</si>
  <si>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</si>
  <si>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</si>
  <si>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</si>
  <si>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</si>
  <si>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</si>
  <si>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</si>
  <si>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</si>
  <si>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</si>
  <si>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</si>
  <si>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</si>
  <si>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</si>
  <si>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</si>
  <si>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</si>
  <si>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</si>
  <si>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</si>
  <si>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</si>
  <si>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</si>
  <si>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</si>
  <si>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</si>
  <si>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</si>
  <si>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</si>
  <si>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</si>
  <si>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</si>
  <si>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</si>
  <si>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</si>
  <si>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</si>
  <si>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</si>
  <si>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</si>
  <si>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</si>
  <si>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</si>
  <si>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</si>
  <si>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</si>
  <si>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</si>
  <si>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</si>
  <si>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</si>
  <si>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</si>
  <si>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</si>
  <si>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</si>
  <si>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</si>
  <si>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</si>
  <si>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</si>
  <si>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</si>
  <si>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</si>
  <si>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</si>
  <si>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</si>
  <si>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</si>
  <si>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</si>
  <si>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</si>
  <si>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</si>
  <si>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</si>
  <si>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</si>
  <si>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</si>
  <si>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</si>
  <si>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</si>
  <si>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</si>
  <si>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</si>
  <si>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</si>
  <si>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</si>
  <si>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</si>
  <si>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</si>
  <si>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</si>
  <si>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</si>
  <si>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</si>
  <si>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</si>
  <si>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</si>
  <si>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</si>
  <si>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</si>
  <si>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</si>
  <si>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</si>
  <si>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</si>
  <si>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</si>
  <si>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</si>
  <si>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</si>
  <si>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</si>
  <si>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</si>
  <si>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</si>
  <si>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</si>
  <si>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</si>
  <si>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</si>
  <si>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</si>
  <si>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</si>
  <si>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</si>
  <si>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</si>
  <si>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</si>
  <si>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</si>
  <si>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</si>
  <si>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</si>
  <si>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</si>
  <si>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</si>
  <si>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</si>
  <si>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</si>
  <si>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</si>
  <si>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</si>
  <si>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</si>
  <si>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</si>
  <si>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</si>
  <si>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</si>
  <si>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</si>
  <si>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</si>
  <si>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</si>
  <si>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</si>
  <si>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</si>
  <si>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</si>
  <si>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</si>
  <si>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</si>
  <si>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</si>
  <si>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</si>
  <si>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</si>
  <si>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</si>
  <si>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</si>
  <si>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</si>
  <si>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</si>
  <si>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</si>
  <si>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</si>
  <si>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</si>
  <si>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</si>
  <si>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</si>
  <si>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</si>
  <si>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</si>
  <si>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</si>
  <si>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</si>
  <si>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</si>
  <si>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</si>
  <si>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</si>
  <si>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</si>
  <si>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</si>
  <si>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</si>
  <si>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</si>
  <si>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</si>
  <si>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</si>
  <si>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</si>
  <si>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</si>
  <si>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</si>
  <si>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</si>
  <si>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</si>
  <si>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</si>
  <si>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</si>
  <si>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</si>
  <si>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</si>
  <si>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</si>
  <si>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</si>
  <si>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</si>
  <si>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</si>
  <si>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</si>
  <si>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</si>
  <si>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</si>
  <si>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</si>
  <si>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</si>
  <si>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</si>
  <si>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</si>
  <si>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</si>
  <si>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</si>
  <si>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</si>
  <si>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</si>
  <si>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</si>
  <si>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</si>
  <si>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</si>
  <si>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</si>
  <si>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</si>
  <si>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</si>
  <si>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</si>
  <si>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</si>
  <si>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</si>
  <si>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</si>
  <si>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</si>
  <si>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</si>
  <si>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</si>
  <si>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</si>
  <si>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</si>
  <si>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</si>
  <si>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</si>
  <si>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</si>
  <si>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</si>
  <si>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</si>
  <si>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</si>
  <si>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</si>
  <si>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</si>
  <si>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</si>
  <si>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</si>
  <si>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</si>
  <si>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</si>
  <si>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</si>
  <si>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</si>
  <si>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</si>
  <si>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</si>
  <si>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</si>
  <si>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</si>
  <si>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</si>
  <si>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</si>
  <si>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</si>
  <si>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</si>
  <si>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</si>
  <si>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</si>
  <si>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</si>
  <si>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</si>
  <si>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</si>
  <si>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</si>
  <si>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</si>
  <si>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</si>
  <si>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</si>
  <si>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</si>
  <si>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</si>
  <si>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</si>
  <si>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</si>
  <si>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</si>
  <si>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</si>
  <si>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</si>
  <si>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</si>
  <si>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</si>
  <si>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</si>
  <si>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</si>
  <si>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</si>
  <si>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</si>
  <si>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</si>
  <si>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</si>
  <si>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</si>
  <si>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</si>
  <si>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</si>
  <si>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</si>
  <si>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</si>
  <si>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</si>
  <si>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</si>
  <si>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</si>
  <si>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</si>
  <si>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</si>
  <si>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</si>
  <si>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</si>
  <si>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</si>
  <si>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</si>
  <si>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</si>
  <si>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</si>
  <si>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</si>
  <si>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</si>
  <si>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</si>
  <si>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</si>
  <si>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</si>
  <si>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</si>
  <si>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</si>
  <si>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</si>
  <si>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</si>
  <si>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</si>
  <si>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</si>
  <si>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</si>
  <si>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</si>
  <si>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</si>
  <si>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</si>
  <si>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</si>
  <si>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</si>
  <si>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</si>
  <si>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</si>
  <si>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</si>
  <si>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</si>
  <si>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</si>
  <si>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</si>
  <si>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</si>
  <si>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</si>
  <si>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</si>
  <si>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</si>
  <si>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</si>
  <si>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</si>
  <si>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</si>
  <si>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</si>
  <si>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</si>
  <si>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</si>
  <si>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</si>
  <si>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</si>
  <si>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</si>
  <si>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</si>
  <si>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</si>
  <si>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</si>
  <si>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</si>
  <si>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</si>
  <si>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</si>
  <si>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</si>
  <si>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</si>
  <si>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</si>
  <si>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</si>
  <si>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</si>
  <si>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</si>
  <si>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</si>
  <si>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</si>
  <si>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</si>
  <si>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</si>
  <si>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</si>
  <si>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</si>
  <si>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</si>
  <si>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</si>
  <si>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</si>
  <si>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</si>
  <si>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</si>
  <si>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</si>
  <si>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</si>
  <si>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</si>
  <si>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</si>
  <si>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</si>
  <si>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</si>
  <si>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</si>
  <si>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</si>
  <si>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</si>
  <si>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</si>
  <si>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</si>
  <si>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</si>
  <si>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</si>
  <si>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</si>
  <si>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</si>
  <si>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</si>
  <si>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</si>
  <si>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</si>
  <si>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</si>
  <si>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</si>
  <si>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</si>
  <si>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</si>
  <si>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</si>
  <si>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</si>
  <si>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</si>
  <si>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</si>
  <si>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</si>
  <si>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</si>
  <si>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</si>
  <si>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</si>
  <si>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</si>
  <si>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</si>
  <si>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</si>
  <si>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</si>
  <si>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</si>
  <si>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</si>
  <si>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</si>
  <si>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</si>
  <si>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</si>
  <si>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</si>
  <si>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</si>
  <si>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</si>
  <si>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</si>
  <si>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</si>
  <si>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</si>
  <si>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</si>
  <si>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</si>
  <si>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</si>
  <si>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</si>
  <si>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</si>
  <si>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</si>
  <si>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</si>
  <si>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</si>
  <si>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</si>
  <si>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</si>
  <si>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</si>
  <si>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</si>
  <si>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</si>
  <si>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</si>
  <si>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</si>
  <si>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</si>
  <si>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</si>
  <si>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</si>
  <si>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</si>
  <si>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</si>
  <si>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</si>
  <si>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</si>
  <si>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</si>
  <si>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</si>
  <si>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</si>
  <si>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</si>
  <si>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</si>
  <si>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</si>
  <si>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</si>
  <si>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</si>
  <si>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</si>
  <si>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</si>
  <si>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</si>
  <si>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</si>
  <si>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</si>
  <si>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</si>
  <si>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</si>
  <si>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</si>
  <si>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</si>
  <si>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</si>
  <si>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</si>
  <si>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</si>
  <si>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</si>
  <si>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</si>
  <si>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</si>
  <si>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</si>
  <si>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</si>
  <si>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</si>
  <si>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</si>
  <si>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</si>
  <si>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</si>
  <si>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</si>
  <si>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</si>
  <si>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</si>
  <si>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</si>
  <si>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</si>
  <si>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</si>
  <si>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</si>
  <si>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</si>
  <si>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</si>
  <si>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</si>
  <si>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</si>
  <si>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</si>
  <si>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</si>
  <si>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</si>
  <si>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</si>
  <si>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</si>
  <si>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</si>
  <si>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</si>
  <si>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</si>
  <si>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</si>
  <si>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</si>
  <si>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</si>
  <si>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</si>
  <si>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</si>
  <si>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</si>
  <si>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</si>
  <si>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</si>
  <si>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</si>
  <si>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</si>
  <si>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</si>
  <si>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</si>
  <si>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</si>
  <si>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</si>
  <si>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</si>
  <si>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</si>
  <si>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</si>
  <si>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</si>
  <si>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</si>
  <si>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</si>
  <si>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</si>
  <si>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</si>
  <si>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</si>
  <si>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</si>
  <si>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</si>
  <si>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</si>
  <si>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</si>
  <si>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</si>
  <si>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</si>
  <si>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</si>
  <si>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</si>
  <si>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</si>
  <si>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</si>
  <si>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</si>
  <si>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</si>
  <si>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</si>
  <si>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</si>
  <si>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</si>
  <si>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</si>
  <si>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</si>
  <si>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</si>
  <si>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</si>
  <si>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</si>
  <si>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</si>
  <si>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</si>
  <si>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</si>
  <si>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</si>
  <si>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</si>
  <si>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</si>
  <si>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</si>
  <si>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</si>
  <si>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</si>
  <si>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</si>
  <si>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</si>
  <si>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</si>
  <si>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</si>
  <si>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</si>
  <si>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</si>
  <si>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</si>
  <si>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</si>
  <si>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</si>
  <si>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</si>
  <si>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</si>
  <si>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</si>
  <si>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</si>
  <si>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</si>
  <si>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</si>
  <si>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</si>
  <si>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</si>
  <si>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</si>
  <si>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</si>
  <si>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</si>
  <si>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</si>
  <si>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</si>
  <si>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</si>
  <si>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</si>
  <si>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</si>
  <si>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</si>
  <si>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</si>
  <si>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</si>
  <si>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</si>
  <si>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</si>
  <si>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</si>
  <si>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</si>
  <si>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</si>
  <si>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</si>
  <si>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</si>
  <si>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</si>
  <si>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</si>
  <si>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</si>
  <si>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</si>
  <si>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</si>
  <si>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</si>
  <si>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</si>
  <si>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</si>
  <si>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</si>
  <si>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</si>
  <si>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</si>
  <si>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</si>
  <si>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</si>
  <si>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</si>
  <si>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</si>
  <si>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</si>
  <si>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</si>
  <si>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</si>
  <si>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</si>
  <si>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</si>
  <si>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</si>
  <si>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</si>
  <si>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</si>
  <si>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</si>
  <si>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</si>
  <si>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</si>
  <si>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</si>
  <si>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</si>
  <si>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</si>
  <si>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</si>
  <si>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</si>
  <si>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</si>
  <si>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</si>
  <si>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</si>
  <si>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</si>
  <si>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</si>
  <si>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</si>
  <si>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</si>
  <si>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</si>
  <si>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</si>
  <si>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</si>
  <si>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</si>
  <si>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</si>
  <si>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</si>
  <si>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</si>
  <si>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</si>
  <si>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</si>
  <si>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</si>
  <si>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</si>
  <si>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</si>
  <si>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</si>
  <si>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</si>
  <si>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</si>
  <si>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</si>
  <si>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</si>
  <si>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</si>
  <si>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</si>
  <si>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</si>
  <si>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</si>
  <si>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</si>
  <si>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</si>
  <si>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</si>
  <si>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</si>
  <si>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</si>
  <si>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</si>
  <si>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</si>
  <si>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</si>
  <si>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</si>
  <si>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</si>
  <si>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</si>
  <si>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</si>
  <si>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</si>
  <si>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</si>
  <si>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</si>
  <si>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</si>
  <si>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</si>
  <si>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</si>
  <si>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</si>
  <si>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</si>
  <si>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</si>
  <si>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</si>
  <si>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</si>
  <si>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</si>
  <si>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</si>
  <si>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</si>
  <si>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</si>
  <si>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</si>
  <si>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</si>
  <si>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</si>
  <si>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</si>
  <si>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</si>
  <si>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</si>
  <si>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</si>
  <si>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</si>
  <si>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</si>
  <si>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</si>
  <si>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</si>
  <si>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</si>
  <si>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</si>
  <si>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</si>
  <si>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</si>
  <si>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</si>
  <si>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</si>
  <si>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</si>
  <si>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</si>
  <si>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</si>
  <si>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</si>
  <si>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</si>
  <si>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</si>
  <si>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</si>
  <si>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</si>
  <si>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</si>
  <si>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</si>
  <si>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</si>
  <si>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</si>
  <si>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</si>
  <si>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</si>
  <si>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</si>
  <si>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</si>
  <si>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</si>
  <si>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</si>
  <si>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</si>
  <si>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</si>
  <si>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</si>
  <si>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</si>
  <si>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</si>
  <si>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</si>
  <si>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</si>
  <si>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</si>
  <si>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</si>
  <si>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</si>
  <si>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</si>
  <si>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</si>
  <si>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</si>
  <si>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</si>
  <si>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</si>
  <si>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</si>
  <si>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</si>
  <si>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</si>
  <si>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</si>
  <si>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</si>
  <si>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</si>
  <si>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</si>
  <si>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</si>
  <si>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</si>
  <si>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</si>
  <si>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</si>
  <si>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</si>
  <si>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</si>
  <si>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</si>
  <si>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</si>
  <si>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</si>
  <si>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</si>
  <si>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</si>
  <si>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</si>
  <si>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</si>
  <si>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</si>
  <si>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</si>
  <si>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</si>
  <si>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</si>
  <si>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</si>
  <si>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</si>
  <si>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</si>
  <si>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</si>
  <si>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</si>
  <si>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</si>
  <si>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</si>
  <si>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</si>
  <si>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</si>
  <si>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</si>
  <si>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</si>
  <si>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</si>
  <si>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</si>
  <si>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</si>
  <si>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</si>
  <si>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</si>
  <si>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</si>
  <si>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</si>
  <si>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</si>
  <si>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</si>
  <si>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</si>
  <si>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</si>
  <si>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</si>
  <si>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</si>
  <si>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</si>
  <si>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</si>
  <si>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</si>
  <si>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</si>
  <si>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</si>
  <si>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</si>
  <si>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</si>
  <si>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</si>
  <si>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</si>
  <si>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</si>
  <si>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</si>
  <si>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</si>
  <si>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</si>
  <si>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</si>
  <si>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</si>
  <si>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</si>
  <si>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</si>
  <si>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</si>
  <si>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</si>
  <si>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</si>
  <si>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</si>
  <si>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</si>
  <si>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</si>
  <si>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</si>
  <si>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</si>
  <si>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</si>
  <si>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</si>
  <si>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</si>
  <si>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</si>
  <si>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</si>
  <si>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</si>
  <si>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</si>
  <si>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</si>
  <si>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</si>
  <si>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</si>
  <si>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</si>
  <si>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</si>
  <si>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</si>
  <si>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</si>
  <si>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</si>
  <si>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</si>
  <si>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</si>
  <si>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</si>
  <si>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</si>
  <si>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</si>
  <si>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</si>
  <si>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</si>
  <si>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</si>
  <si>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</si>
  <si>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</si>
  <si>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</si>
  <si>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</si>
  <si>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</si>
  <si>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</si>
  <si>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</si>
  <si>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</si>
  <si>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</si>
  <si>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</si>
  <si>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</si>
  <si>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</si>
  <si>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</si>
  <si>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</si>
  <si>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</si>
  <si>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</si>
  <si>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</si>
  <si>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</si>
  <si>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</si>
  <si>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</si>
  <si>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</si>
  <si>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</si>
  <si>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</si>
  <si>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</si>
  <si>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</si>
  <si>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</si>
  <si>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</si>
  <si>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</si>
  <si>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</si>
  <si>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</si>
  <si>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</si>
  <si>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</si>
  <si>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</si>
  <si>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</si>
  <si>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</si>
  <si>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</si>
  <si>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</si>
  <si>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</si>
  <si>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</si>
  <si>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</si>
  <si>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</si>
  <si>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</si>
  <si>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</si>
  <si>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</si>
  <si>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</si>
  <si>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</si>
  <si>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</si>
  <si>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</si>
  <si>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</si>
  <si>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</si>
  <si>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</si>
  <si>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</si>
  <si>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</si>
  <si>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</si>
  <si>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</si>
  <si>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</si>
  <si>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</si>
  <si>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</si>
  <si>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</si>
  <si>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</si>
  <si>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</si>
  <si>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</si>
  <si>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</si>
  <si>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</si>
  <si>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</si>
  <si>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</si>
  <si>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</si>
  <si>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</si>
  <si>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</si>
  <si>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</si>
  <si>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</si>
  <si>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</si>
  <si>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</si>
  <si>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</si>
  <si>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</si>
  <si>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</si>
  <si>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</si>
  <si>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</si>
  <si>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</si>
  <si>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</si>
  <si>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</si>
  <si>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</si>
  <si>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</si>
  <si>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</si>
  <si>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</si>
  <si>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</si>
  <si>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</si>
  <si>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</si>
  <si>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</si>
  <si>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</si>
  <si>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</si>
  <si>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</si>
  <si>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</si>
  <si>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</si>
  <si>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</si>
  <si>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</si>
  <si>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</si>
  <si>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</si>
  <si>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</si>
  <si>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</si>
  <si>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</si>
  <si>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</si>
  <si>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</si>
  <si>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</si>
  <si>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</si>
  <si>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</si>
  <si>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</si>
  <si>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</si>
  <si>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</si>
  <si>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</si>
  <si>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</si>
  <si>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</si>
  <si>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</si>
  <si>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</si>
  <si>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</si>
  <si>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</si>
  <si>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</si>
  <si>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</si>
  <si>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</si>
  <si>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</si>
  <si>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</si>
  <si>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</si>
  <si>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</si>
  <si>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</si>
  <si>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</si>
  <si>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</si>
  <si>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</si>
  <si>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</si>
  <si>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</si>
  <si>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</si>
  <si>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</si>
  <si>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</si>
  <si>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</si>
  <si>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</si>
  <si>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</si>
  <si>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</si>
  <si>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</si>
  <si>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</si>
  <si>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</si>
  <si>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</si>
  <si>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</si>
  <si>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</si>
  <si>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</si>
  <si>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</si>
  <si>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</si>
  <si>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</si>
  <si>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</si>
  <si>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</si>
  <si>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</si>
  <si>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</si>
  <si>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</si>
  <si>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</si>
  <si>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</si>
  <si>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</si>
  <si>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</si>
  <si>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</si>
  <si>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</si>
  <si>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</si>
  <si>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</si>
  <si>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</si>
  <si>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</si>
  <si>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</si>
  <si>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</si>
  <si>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</si>
  <si>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</si>
  <si>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</si>
  <si>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</si>
  <si>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</si>
  <si>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</si>
  <si>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</si>
  <si>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</si>
  <si>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</si>
  <si>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</si>
  <si>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</si>
  <si>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</si>
  <si>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</si>
  <si>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</si>
  <si>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</si>
  <si>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</si>
  <si>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</si>
  <si>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</si>
  <si>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</si>
  <si>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</si>
  <si>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</si>
  <si>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</si>
  <si>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</si>
  <si>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</si>
  <si>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</si>
  <si>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</si>
  <si>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</si>
  <si>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</si>
  <si>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</si>
  <si>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</si>
  <si>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</si>
  <si>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</si>
  <si>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</si>
  <si>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</si>
  <si>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</si>
  <si>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</si>
  <si>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</si>
  <si>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</si>
  <si>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</si>
  <si>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</si>
  <si>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</si>
  <si>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</si>
  <si>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</si>
  <si>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</si>
  <si>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</si>
  <si>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</si>
  <si>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</si>
  <si>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</si>
  <si>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</si>
  <si>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</si>
  <si>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</si>
  <si>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</si>
  <si>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</si>
  <si>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</si>
  <si>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</si>
  <si>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</si>
  <si>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</si>
  <si>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</si>
  <si>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</si>
  <si>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</si>
  <si>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</si>
  <si>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</si>
  <si>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</si>
  <si>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</si>
  <si>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</si>
  <si>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</si>
  <si>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</si>
  <si>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</si>
  <si>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</si>
  <si>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</si>
  <si>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</si>
  <si>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</si>
  <si>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</si>
  <si>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</si>
  <si>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</si>
  <si>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</si>
  <si>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</si>
  <si>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</si>
  <si>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</si>
  <si>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</si>
  <si>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</si>
  <si>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</si>
  <si>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</si>
  <si>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</si>
  <si>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</si>
  <si>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</si>
  <si>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</si>
  <si>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</si>
  <si>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</si>
  <si>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</si>
  <si>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</si>
  <si>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</si>
  <si>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</si>
  <si>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</si>
  <si>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</si>
  <si>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</si>
  <si>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</si>
  <si>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</si>
  <si>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</si>
  <si>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</si>
  <si>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</si>
  <si>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</si>
  <si>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</si>
  <si>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</si>
  <si>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</si>
  <si>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</si>
  <si>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</si>
  <si>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</si>
  <si>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</si>
  <si>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</si>
  <si>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</si>
  <si>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</si>
  <si>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</si>
  <si>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</si>
  <si>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</si>
  <si>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</si>
  <si>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</si>
  <si>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</si>
  <si>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</si>
  <si>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</si>
  <si>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</si>
  <si>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</si>
  <si>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</si>
  <si>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</si>
  <si>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</si>
  <si>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</si>
  <si>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</si>
  <si>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</si>
  <si>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</si>
  <si>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</si>
  <si>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</si>
  <si>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</si>
  <si>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</si>
  <si>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</si>
  <si>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</si>
  <si>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</si>
  <si>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</si>
  <si>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</si>
  <si>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</si>
  <si>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</si>
  <si>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</si>
  <si>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</si>
  <si>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</si>
  <si>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</si>
  <si>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</si>
  <si>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</si>
  <si>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</si>
  <si>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</si>
  <si>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</si>
  <si>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</si>
  <si>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</si>
  <si>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</si>
  <si>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</si>
  <si>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</si>
  <si>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</si>
  <si>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</si>
  <si>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</si>
  <si>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</si>
  <si>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</si>
  <si>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</si>
  <si>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</si>
  <si>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</si>
  <si>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</si>
  <si>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</si>
  <si>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</si>
  <si>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</si>
  <si>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</si>
  <si>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</si>
  <si>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</si>
  <si>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</si>
  <si>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</si>
  <si>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</si>
  <si>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</si>
  <si>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</si>
  <si>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</si>
  <si>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</si>
  <si>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</si>
  <si>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</si>
  <si>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</si>
  <si>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</si>
  <si>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</si>
  <si>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</si>
  <si>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</si>
  <si>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</si>
  <si>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</si>
  <si>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</si>
  <si>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</si>
  <si>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</si>
  <si>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</si>
  <si>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</si>
  <si>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</si>
  <si>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</si>
  <si>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</si>
  <si>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</si>
  <si>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</si>
  <si>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</si>
  <si>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</si>
  <si>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</si>
  <si>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</si>
  <si>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</si>
  <si>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</si>
  <si>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</si>
  <si>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</si>
  <si>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</si>
  <si>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</si>
  <si>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</si>
  <si>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</si>
  <si>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</si>
  <si>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</si>
  <si>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</si>
  <si>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</si>
  <si>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</si>
  <si>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</si>
  <si>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</si>
  <si>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</si>
  <si>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</si>
  <si>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</si>
  <si>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</si>
  <si>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</si>
  <si>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</si>
  <si>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</si>
  <si>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</si>
  <si>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</si>
  <si>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</si>
  <si>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</si>
  <si>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</si>
  <si>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</si>
  <si>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</si>
  <si>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</si>
  <si>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</si>
  <si>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</si>
  <si>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</si>
  <si>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</si>
  <si>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</si>
  <si>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</si>
  <si>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</si>
  <si>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</si>
  <si>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</si>
  <si>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</si>
  <si>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</si>
  <si>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</si>
  <si>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</si>
  <si>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</si>
  <si>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</si>
  <si>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</si>
  <si>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</si>
  <si>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</si>
  <si>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</si>
  <si>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</si>
  <si>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</si>
  <si>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</si>
  <si>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</si>
  <si>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</si>
  <si>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</si>
  <si>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</si>
  <si>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</si>
  <si>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</si>
  <si>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</si>
  <si>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</si>
  <si>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</si>
  <si>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</si>
  <si>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</si>
  <si>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</si>
  <si>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</si>
  <si>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</si>
  <si>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</si>
  <si>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</si>
  <si>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</si>
  <si>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</si>
  <si>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</si>
  <si>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</si>
  <si>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</si>
  <si>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</si>
  <si>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</si>
  <si>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</si>
  <si>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</si>
  <si>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</si>
  <si>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</si>
  <si>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</si>
  <si>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</si>
  <si>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</si>
  <si>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</si>
  <si>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</si>
  <si>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</si>
  <si>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</si>
  <si>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</si>
  <si>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</si>
  <si>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</si>
  <si>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</si>
  <si>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</si>
  <si>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</si>
  <si>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</si>
  <si>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</si>
  <si>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</si>
  <si>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</si>
  <si>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</si>
  <si>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</si>
  <si>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</si>
  <si>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</si>
  <si>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</si>
  <si>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</si>
  <si>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</si>
  <si>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</si>
  <si>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</si>
  <si>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</si>
  <si>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</si>
  <si>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</si>
  <si>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</si>
  <si>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</si>
  <si>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</si>
  <si>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</si>
  <si>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</si>
  <si>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</si>
  <si>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</si>
  <si>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</si>
  <si>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</si>
  <si>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</si>
  <si>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</si>
  <si>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</si>
  <si>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</si>
  <si>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</si>
  <si>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</si>
  <si>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</si>
  <si>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</si>
  <si>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</si>
  <si>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</si>
  <si>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</si>
  <si>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</si>
  <si>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</si>
  <si>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</si>
  <si>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</si>
  <si>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</si>
  <si>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</si>
  <si>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</si>
  <si>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</si>
  <si>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</si>
  <si>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</si>
  <si>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</si>
  <si>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</si>
  <si>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</si>
  <si>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</si>
  <si>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</si>
  <si>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</si>
  <si>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</si>
  <si>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</si>
  <si>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</si>
  <si>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</si>
  <si>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</si>
  <si>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</si>
  <si>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</si>
  <si>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</si>
  <si>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</si>
  <si>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</si>
  <si>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</si>
  <si>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</si>
  <si>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</si>
  <si>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</si>
  <si>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</si>
  <si>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</si>
  <si>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</si>
  <si>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</si>
  <si>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</si>
  <si>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</si>
  <si>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</si>
  <si>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</si>
  <si>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</si>
  <si>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</si>
  <si>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</si>
  <si>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</si>
  <si>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</si>
  <si>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</si>
  <si>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</si>
  <si>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</si>
  <si>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</si>
  <si>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</si>
  <si>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</si>
  <si>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</si>
  <si>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</si>
  <si>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</si>
  <si>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</si>
  <si>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</si>
  <si>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</si>
  <si>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</si>
  <si>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</si>
  <si>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</si>
  <si>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</si>
  <si>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</si>
  <si>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</si>
  <si>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</si>
  <si>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</si>
  <si>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</si>
  <si>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</si>
  <si>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</si>
  <si>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</si>
  <si>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</si>
  <si>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</si>
  <si>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</si>
  <si>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</si>
  <si>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</si>
  <si>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</si>
  <si>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</si>
  <si>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</si>
  <si>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</si>
  <si>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</si>
  <si>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</si>
  <si>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</si>
  <si>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</si>
  <si>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</si>
  <si>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</si>
  <si>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</si>
  <si>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</si>
  <si>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</si>
  <si>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</si>
  <si>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</si>
  <si>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</si>
  <si>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</si>
  <si>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</si>
  <si>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</si>
  <si>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</si>
  <si>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</si>
  <si>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</si>
  <si>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</si>
  <si>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</si>
  <si>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</si>
  <si>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</si>
  <si>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</si>
  <si>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</si>
  <si>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</si>
  <si>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</si>
  <si>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</si>
  <si>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</si>
  <si>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</si>
  <si>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</si>
  <si>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</si>
  <si>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</si>
  <si>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</si>
  <si>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</si>
  <si>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</si>
  <si>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</si>
  <si>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</si>
  <si>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</si>
  <si>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</si>
  <si>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</si>
  <si>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</si>
  <si>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</si>
  <si>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</si>
  <si>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</si>
  <si>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</si>
  <si>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</si>
  <si>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</si>
  <si>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</si>
  <si>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</si>
  <si>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</si>
  <si>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</si>
  <si>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</si>
  <si>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</si>
  <si>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</si>
  <si>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</si>
  <si>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</si>
  <si>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</si>
  <si>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</si>
  <si>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</si>
  <si>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</si>
  <si>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</si>
  <si>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</si>
  <si>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</si>
  <si>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</si>
  <si>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</si>
  <si>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</si>
  <si>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</si>
  <si>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</si>
  <si>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</si>
  <si>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</si>
  <si>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</si>
  <si>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</si>
  <si>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</si>
  <si>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</si>
  <si>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</si>
  <si>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</si>
  <si>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</si>
  <si>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</si>
  <si>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</si>
  <si>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</si>
  <si>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</si>
  <si>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</si>
  <si>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</si>
  <si>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</si>
  <si>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</si>
  <si>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</si>
  <si>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</si>
  <si>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</si>
  <si>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</si>
  <si>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</si>
  <si>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</si>
  <si>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</si>
  <si>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</si>
  <si>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</si>
  <si>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</si>
  <si>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</si>
  <si>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</si>
  <si>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</si>
  <si>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</si>
  <si>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</si>
  <si>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</si>
  <si>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</si>
  <si>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</si>
  <si>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</si>
  <si>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</si>
  <si>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</si>
  <si>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</si>
  <si>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</si>
  <si>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</si>
  <si>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</si>
  <si>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</si>
  <si>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</si>
  <si>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</si>
  <si>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</si>
  <si>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</si>
  <si>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</si>
  <si>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</si>
  <si>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</si>
  <si>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</si>
  <si>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</si>
  <si>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</si>
  <si>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</si>
  <si>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</si>
  <si>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</si>
  <si>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</si>
  <si>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</si>
  <si>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</si>
  <si>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</si>
  <si>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</si>
  <si>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</si>
  <si>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</si>
  <si>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</si>
  <si>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</si>
  <si>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</si>
  <si>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</si>
  <si>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</si>
  <si>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</si>
  <si>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</si>
  <si>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</si>
  <si>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</si>
  <si>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</si>
  <si>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</si>
  <si>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</si>
  <si>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</si>
  <si>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</si>
  <si>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</si>
  <si>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</si>
  <si>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</si>
  <si>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</si>
  <si>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</si>
  <si>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</si>
  <si>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</si>
  <si>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</si>
  <si>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</si>
  <si>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</si>
  <si>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</si>
  <si>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</si>
  <si>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</si>
  <si>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</si>
  <si>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</si>
  <si>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</si>
  <si>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</si>
  <si>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</si>
  <si>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</si>
  <si>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</si>
  <si>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</si>
  <si>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</si>
  <si>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</si>
  <si>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</si>
  <si>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</si>
  <si>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</si>
  <si>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</si>
  <si>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</si>
  <si>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</si>
  <si>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</si>
  <si>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</si>
  <si>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</si>
  <si>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</si>
  <si>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</si>
  <si>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</si>
  <si>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</si>
  <si>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</si>
  <si>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</si>
  <si>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</si>
  <si>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</si>
  <si>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</si>
  <si>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</si>
  <si>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</si>
  <si>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</si>
  <si>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</si>
  <si>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</si>
  <si>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</si>
  <si>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</si>
  <si>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</si>
  <si>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</si>
  <si>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</si>
  <si>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</si>
  <si>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</si>
  <si>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</si>
  <si>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</si>
  <si>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</si>
  <si>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</si>
  <si>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</si>
  <si>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</si>
  <si>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</si>
  <si>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</si>
  <si>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</si>
  <si>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</si>
  <si>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</si>
  <si>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</si>
  <si>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</si>
  <si>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</si>
  <si>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</si>
  <si>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</si>
  <si>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</si>
  <si>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</si>
  <si>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</si>
  <si>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</si>
  <si>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</si>
  <si>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</si>
  <si>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</si>
  <si>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</si>
  <si>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</si>
  <si>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</si>
  <si>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</si>
  <si>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</si>
  <si>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</si>
  <si>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</si>
  <si>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</si>
  <si>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</si>
  <si>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</si>
  <si>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</si>
  <si>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</si>
  <si>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</si>
  <si>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</si>
  <si>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</si>
  <si>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</si>
  <si>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</si>
  <si>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</si>
  <si>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</si>
  <si>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</si>
  <si>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</si>
  <si>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</si>
  <si>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</si>
  <si>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</si>
  <si>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</si>
  <si>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</si>
  <si>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</si>
  <si>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</si>
  <si>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</si>
  <si>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</si>
  <si>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</si>
  <si>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</si>
  <si>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</si>
  <si>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</si>
  <si>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</si>
  <si>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</si>
  <si>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</si>
  <si>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</si>
  <si>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</si>
  <si>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</si>
  <si>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</si>
  <si>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</si>
  <si>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</si>
  <si>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</si>
  <si>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</si>
  <si>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</si>
  <si>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</si>
  <si>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</si>
  <si>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</si>
  <si>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</si>
  <si>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</si>
  <si>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</si>
  <si>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</si>
  <si>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</si>
  <si>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</si>
  <si>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</si>
  <si>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</si>
  <si>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</si>
  <si>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</si>
  <si>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</si>
  <si>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</si>
  <si>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</si>
  <si>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</si>
  <si>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</si>
  <si>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</si>
  <si>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</si>
  <si>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</si>
  <si>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</si>
  <si>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</si>
  <si>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</si>
  <si>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</si>
  <si>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</si>
  <si>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</si>
  <si>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</si>
  <si>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</si>
  <si>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</si>
  <si>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</si>
  <si>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</si>
  <si>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</si>
  <si>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</si>
  <si>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</si>
  <si>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</si>
  <si>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</si>
  <si>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</si>
  <si>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</si>
  <si>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</si>
  <si>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</si>
  <si>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</si>
  <si>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</si>
  <si>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</si>
  <si>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</si>
  <si>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</si>
  <si>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</si>
  <si>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</si>
  <si>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</si>
  <si>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</si>
  <si>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</si>
  <si>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</si>
  <si>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</si>
  <si>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</si>
  <si>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</si>
  <si>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</si>
  <si>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</si>
  <si>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</si>
  <si>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</si>
  <si>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</si>
  <si>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</si>
  <si>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</si>
  <si>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</si>
  <si>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</si>
  <si>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</si>
  <si>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</si>
  <si>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</si>
  <si>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</si>
  <si>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</si>
  <si>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</si>
  <si>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</si>
  <si>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</si>
  <si>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</si>
  <si>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</si>
  <si>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</si>
  <si>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</si>
  <si>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</si>
  <si>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</si>
  <si>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</si>
  <si>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</si>
  <si>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</si>
  <si>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</si>
  <si>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</si>
  <si>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</si>
  <si>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</si>
  <si>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</si>
  <si>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</si>
  <si>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</si>
  <si>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</si>
  <si>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</si>
  <si>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</si>
  <si>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</si>
  <si>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</si>
  <si>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</si>
  <si>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</si>
  <si>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</si>
  <si>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</si>
  <si>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</si>
  <si>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</si>
  <si>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</si>
  <si>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</si>
  <si>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</si>
  <si>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</si>
  <si>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</si>
  <si>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</si>
  <si>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</si>
  <si>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</si>
  <si>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</si>
  <si>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</si>
  <si>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</si>
  <si>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</si>
  <si>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</si>
  <si>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</si>
  <si>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</si>
  <si>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</si>
  <si>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</si>
  <si>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</si>
  <si>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</si>
  <si>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</si>
  <si>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</si>
  <si>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</si>
  <si>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</si>
  <si>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</si>
  <si>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</si>
  <si>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</si>
  <si>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</si>
  <si>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</si>
  <si>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</si>
  <si>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</si>
  <si>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</si>
  <si>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</si>
  <si>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</si>
  <si>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</si>
  <si>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</si>
  <si>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</si>
  <si>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</si>
  <si>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</si>
  <si>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</si>
  <si>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</si>
  <si>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</si>
  <si>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</si>
  <si>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</si>
  <si>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</si>
  <si>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</si>
  <si>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</si>
  <si>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</si>
  <si>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</si>
  <si>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</si>
  <si>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</si>
  <si>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</si>
  <si>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</si>
  <si>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</si>
  <si>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</si>
  <si>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</si>
  <si>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</si>
  <si>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</si>
  <si>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</si>
  <si>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</si>
  <si>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</si>
  <si>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</si>
  <si>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</si>
  <si>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</si>
  <si>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</si>
  <si>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</si>
  <si>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</si>
  <si>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</si>
  <si>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</si>
  <si>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</si>
  <si>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</si>
  <si>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</si>
  <si>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</si>
  <si>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</si>
  <si>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</si>
  <si>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</si>
  <si>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</si>
  <si>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</si>
  <si>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</si>
  <si>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</si>
  <si>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</si>
  <si>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</si>
  <si>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</si>
  <si>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</si>
  <si>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</si>
  <si>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</si>
  <si>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</si>
  <si>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</si>
  <si>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</si>
  <si>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</si>
  <si>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</si>
  <si>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</si>
  <si>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</si>
  <si>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</si>
  <si>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</si>
  <si>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</si>
  <si>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</si>
  <si>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</si>
  <si>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</si>
  <si>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</si>
  <si>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</si>
  <si>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</si>
  <si>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</si>
  <si>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</si>
  <si>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</si>
  <si>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</si>
  <si>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</si>
  <si>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</si>
  <si>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</si>
  <si>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</si>
  <si>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</si>
  <si>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</si>
  <si>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</si>
  <si>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</si>
  <si>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</si>
  <si>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</si>
  <si>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</si>
  <si>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</si>
  <si>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</si>
  <si>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</si>
  <si>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</si>
  <si>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</si>
  <si>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</si>
  <si>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</si>
  <si>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</si>
  <si>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</si>
  <si>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</si>
  <si>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</si>
  <si>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</si>
  <si>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</si>
  <si>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</si>
  <si>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</si>
  <si>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</si>
  <si>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</si>
  <si>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</si>
  <si>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</si>
  <si>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</si>
  <si>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</si>
  <si>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</si>
  <si>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</si>
  <si>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</si>
  <si>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</si>
  <si>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</si>
  <si>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</si>
  <si>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</si>
  <si>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</si>
  <si>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</si>
  <si>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</si>
  <si>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</si>
  <si>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</si>
  <si>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</si>
  <si>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</si>
  <si>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</si>
  <si>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</si>
  <si>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</si>
  <si>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</si>
  <si>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</si>
  <si>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</si>
  <si>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</si>
  <si>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</si>
  <si>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</si>
  <si>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</si>
  <si>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</si>
  <si>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</si>
  <si>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</si>
  <si>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</si>
  <si>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</si>
  <si>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</si>
  <si>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</si>
  <si>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</si>
  <si>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</si>
  <si>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</si>
  <si>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</si>
  <si>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</si>
  <si>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</si>
  <si>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</si>
  <si>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</si>
  <si>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</si>
  <si>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</si>
  <si>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</si>
  <si>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</si>
  <si>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</si>
  <si>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</si>
  <si>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</si>
  <si>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</si>
  <si>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</si>
  <si>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</si>
  <si>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</si>
  <si>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</si>
  <si>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</si>
  <si>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</si>
  <si>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</si>
  <si>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</si>
  <si>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</si>
  <si>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</si>
  <si>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</si>
  <si>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</si>
  <si>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</si>
  <si>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</si>
  <si>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</si>
  <si>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</si>
  <si>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</si>
  <si>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</si>
  <si>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</si>
  <si>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</si>
  <si>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</si>
  <si>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</si>
  <si>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</si>
  <si>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</si>
  <si>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</si>
  <si>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</si>
  <si>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</si>
  <si>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</si>
  <si>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</si>
  <si>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</si>
  <si>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</si>
  <si>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</si>
  <si>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</si>
  <si>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</si>
  <si>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</si>
  <si>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</si>
  <si>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</si>
  <si>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</si>
  <si>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</si>
  <si>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</si>
  <si>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</si>
  <si>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</si>
  <si>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</si>
  <si>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</si>
  <si>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</si>
  <si>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</si>
  <si>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</si>
  <si>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</si>
  <si>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</si>
  <si>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</si>
  <si>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</si>
  <si>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</si>
  <si>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</si>
  <si>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</si>
  <si>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</si>
  <si>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</si>
  <si>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</si>
  <si>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</si>
  <si>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</si>
  <si>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</si>
  <si>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</si>
  <si>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</si>
  <si>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</si>
  <si>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</si>
  <si>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</si>
  <si>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</si>
  <si>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</si>
  <si>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</si>
  <si>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</si>
  <si>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</si>
  <si>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</si>
  <si>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</si>
  <si>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</si>
  <si>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</si>
  <si>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</si>
  <si>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</si>
  <si>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</si>
  <si>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</si>
  <si>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</si>
  <si>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</si>
  <si>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</si>
  <si>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</si>
  <si>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</si>
  <si>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</si>
  <si>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</si>
  <si>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</si>
  <si>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</si>
  <si>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</si>
  <si>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</si>
  <si>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</si>
  <si>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</si>
  <si>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</si>
  <si>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</si>
  <si>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</si>
  <si>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</si>
  <si>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</si>
  <si>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</si>
  <si>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</si>
  <si>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</si>
  <si>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</si>
  <si>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</si>
  <si>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</si>
  <si>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</si>
  <si>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</si>
  <si>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</si>
  <si>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</si>
  <si>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</si>
  <si>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</si>
  <si>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</si>
  <si>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</si>
  <si>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</si>
  <si>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</si>
  <si>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</si>
  <si>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</si>
  <si>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</si>
  <si>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</si>
  <si>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</si>
  <si>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</si>
  <si>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</si>
  <si>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</si>
  <si>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</si>
  <si>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</si>
  <si>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</si>
  <si>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</si>
  <si>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</si>
  <si>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</si>
  <si>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</si>
  <si>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</si>
  <si>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</si>
  <si>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</si>
  <si>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</si>
  <si>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</si>
  <si>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</si>
  <si>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</si>
  <si>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</si>
  <si>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</si>
  <si>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</si>
  <si>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</si>
  <si>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</si>
  <si>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</si>
  <si>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</si>
  <si>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</si>
  <si>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</si>
  <si>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</si>
  <si>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</si>
  <si>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</si>
  <si>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</si>
  <si>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</si>
  <si>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</si>
  <si>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</si>
  <si>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</si>
  <si>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</si>
  <si>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</si>
  <si>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</si>
  <si>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</si>
  <si>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</si>
  <si>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</si>
  <si>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</si>
  <si>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</si>
  <si>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</si>
  <si>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</si>
  <si>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</si>
  <si>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</si>
  <si>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</si>
  <si>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</si>
  <si>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</si>
  <si>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</si>
  <si>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</si>
  <si>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</si>
  <si>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</si>
  <si>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</si>
  <si>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</si>
  <si>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</si>
  <si>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</si>
  <si>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</si>
  <si>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</si>
  <si>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</si>
  <si>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</si>
  <si>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</si>
  <si>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</si>
  <si>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</si>
  <si>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</si>
  <si>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</si>
  <si>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</si>
  <si>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</si>
  <si>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</si>
  <si>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</si>
  <si>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</si>
  <si>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</si>
  <si>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</si>
  <si>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</si>
  <si>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</si>
  <si>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</si>
  <si>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</si>
  <si>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</si>
  <si>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</si>
  <si>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</si>
  <si>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</si>
  <si>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</si>
  <si>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</si>
  <si>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</si>
  <si>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</si>
  <si>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</si>
  <si>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</si>
  <si>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</si>
  <si>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</si>
  <si>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</si>
  <si>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</si>
  <si>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</si>
  <si>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</si>
  <si>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</si>
  <si>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</si>
  <si>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</si>
  <si>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</si>
  <si>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</si>
  <si>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</si>
  <si>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</si>
  <si>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</si>
  <si>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</si>
  <si>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</si>
  <si>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</si>
  <si>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</si>
  <si>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</si>
  <si>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</si>
  <si>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</si>
  <si>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</si>
  <si>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</si>
  <si>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</si>
  <si>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</si>
  <si>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</si>
  <si>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</si>
  <si>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</si>
  <si>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</si>
  <si>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</si>
  <si>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</si>
  <si>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</si>
  <si>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</si>
  <si>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</si>
  <si>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</si>
  <si>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</si>
  <si>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</si>
  <si>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</si>
  <si>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</si>
  <si>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</si>
  <si>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</si>
  <si>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</si>
  <si>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</si>
  <si>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</si>
  <si>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</si>
  <si>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</si>
  <si>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</si>
  <si>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</si>
  <si>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</si>
  <si>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</si>
  <si>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</si>
  <si>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</si>
  <si>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</si>
  <si>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</si>
  <si>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</si>
  <si>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</si>
  <si>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</si>
  <si>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</si>
  <si>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</si>
  <si>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</si>
  <si>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</si>
  <si>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</si>
  <si>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</si>
  <si>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</si>
  <si>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</si>
  <si>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</si>
  <si>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</si>
  <si>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</si>
  <si>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</si>
  <si>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</si>
  <si>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</si>
  <si>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</si>
  <si>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</si>
  <si>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</si>
  <si>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</si>
  <si>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</si>
  <si>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</si>
  <si>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</si>
  <si>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</si>
  <si>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</si>
  <si>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</si>
  <si>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</si>
  <si>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</si>
  <si>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</si>
  <si>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</si>
  <si>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</si>
  <si>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</si>
  <si>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</si>
  <si>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</si>
  <si>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</si>
  <si>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</si>
  <si>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</si>
  <si>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</si>
  <si>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</si>
  <si>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</si>
  <si>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</si>
  <si>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</si>
  <si>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</si>
  <si>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</si>
  <si>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</si>
  <si>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</si>
  <si>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</si>
  <si>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</si>
  <si>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</si>
  <si>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</si>
  <si>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</si>
  <si>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</si>
  <si>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</si>
  <si>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</si>
  <si>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</si>
  <si>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</si>
  <si>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</si>
  <si>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</si>
  <si>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</si>
  <si>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</si>
  <si>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</si>
  <si>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</si>
  <si>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</si>
  <si>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</si>
  <si>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</si>
  <si>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</si>
  <si>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</si>
  <si>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</si>
  <si>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</si>
  <si>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</si>
  <si>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</si>
  <si>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</si>
  <si>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</si>
  <si>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</si>
  <si>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</si>
  <si>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</si>
  <si>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</si>
  <si>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</si>
  <si>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</si>
  <si>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</si>
  <si>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</si>
  <si>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</si>
  <si>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</si>
  <si>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</si>
  <si>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</si>
  <si>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</si>
  <si>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</si>
  <si>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</si>
  <si>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</si>
  <si>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</si>
  <si>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</si>
  <si>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</si>
  <si>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</si>
  <si>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</si>
  <si>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</si>
  <si>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</si>
  <si>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</si>
  <si>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</si>
  <si>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</si>
  <si>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</si>
  <si>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</si>
  <si>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</si>
  <si>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</si>
  <si>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</si>
  <si>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</si>
  <si>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</si>
  <si>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</si>
  <si>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</si>
  <si>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</si>
  <si>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</si>
  <si>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</si>
  <si>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</si>
  <si>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</si>
  <si>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</si>
  <si>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</si>
  <si>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</si>
  <si>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</si>
  <si>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</si>
  <si>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</si>
  <si>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</si>
  <si>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</si>
  <si>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</si>
  <si>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</si>
  <si>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</si>
  <si>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</si>
  <si>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</si>
  <si>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</si>
  <si>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</si>
  <si>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</si>
  <si>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</si>
  <si>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</si>
  <si>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</si>
  <si>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</si>
  <si>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</si>
  <si>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</si>
  <si>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</si>
  <si>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</si>
  <si>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</si>
  <si>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</si>
  <si>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</si>
  <si>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</si>
  <si>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</si>
  <si>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</si>
  <si>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</si>
  <si>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</si>
  <si>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</si>
  <si>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</si>
  <si>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</si>
  <si>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</si>
  <si>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</si>
  <si>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</si>
  <si>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</si>
  <si>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</si>
  <si>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</si>
  <si>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</si>
  <si>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</si>
  <si>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</si>
  <si>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</si>
  <si>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</si>
  <si>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</si>
  <si>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</si>
  <si>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</si>
  <si>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</si>
  <si>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</si>
  <si>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</si>
  <si>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</si>
  <si>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</si>
  <si>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</si>
  <si>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</si>
  <si>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</si>
  <si>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</si>
  <si>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</si>
  <si>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</si>
  <si>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</si>
  <si>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</si>
  <si>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</si>
  <si>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</si>
  <si>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</si>
  <si>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</si>
  <si>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</si>
  <si>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</si>
  <si>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</si>
  <si>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</si>
  <si>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</si>
  <si>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</si>
  <si>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</si>
  <si>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</si>
  <si>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</si>
  <si>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</si>
  <si>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</si>
  <si>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</si>
  <si>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</si>
  <si>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</si>
  <si>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</si>
  <si>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</si>
  <si>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</si>
  <si>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</si>
  <si>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</si>
  <si>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</si>
  <si>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</si>
  <si>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</si>
  <si>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</si>
  <si>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</si>
  <si>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</si>
  <si>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</si>
  <si>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</si>
  <si>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</si>
  <si>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</si>
  <si>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</si>
  <si>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</si>
  <si>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</si>
  <si>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</si>
  <si>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</si>
  <si>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</si>
  <si>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</si>
  <si>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</si>
  <si>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</si>
  <si>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</si>
  <si>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</si>
  <si>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</si>
  <si>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</si>
  <si>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</si>
  <si>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</si>
  <si>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</si>
  <si>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</si>
  <si>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</si>
  <si>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</si>
  <si>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</si>
  <si>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</si>
  <si>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</si>
  <si>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</si>
  <si>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</si>
  <si>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</si>
  <si>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</si>
  <si>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</si>
  <si>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</si>
  <si>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</si>
  <si>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</si>
  <si>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</si>
  <si>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</si>
  <si>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</si>
  <si>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</si>
  <si>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</si>
  <si>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</si>
  <si>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</si>
  <si>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</si>
  <si>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</si>
  <si>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</si>
  <si>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</si>
  <si>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</si>
  <si>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</si>
  <si>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</si>
  <si>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</si>
  <si>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</si>
  <si>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</si>
  <si>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</si>
  <si>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</si>
  <si>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</si>
  <si>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</si>
  <si>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</si>
  <si>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</si>
  <si>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</si>
  <si>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</si>
  <si>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</si>
  <si>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</si>
  <si>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</si>
  <si>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</si>
  <si>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</si>
  <si>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</si>
  <si>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</si>
  <si>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</si>
  <si>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</si>
  <si>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</si>
  <si>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</si>
  <si>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</si>
  <si>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</si>
  <si>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</si>
  <si>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</si>
  <si>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</si>
  <si>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</si>
  <si>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</si>
  <si>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</si>
  <si>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</si>
  <si>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</si>
  <si>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</si>
  <si>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</si>
  <si>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</si>
  <si>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</si>
  <si>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</si>
  <si>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</si>
  <si>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</si>
  <si>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</si>
  <si>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</si>
  <si>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</si>
  <si>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</si>
  <si>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</si>
  <si>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</si>
  <si>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</si>
  <si>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</si>
  <si>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</si>
  <si>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</si>
  <si>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</si>
  <si>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</si>
  <si>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</si>
  <si>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</si>
  <si>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</si>
  <si>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</si>
  <si>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</si>
  <si>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</si>
  <si>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</si>
  <si>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</si>
  <si>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</si>
  <si>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</si>
  <si>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</si>
  <si>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</si>
  <si>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</si>
  <si>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</si>
  <si>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</si>
  <si>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</si>
  <si>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</si>
  <si>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</si>
  <si>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</si>
  <si>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</si>
  <si>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</si>
  <si>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</si>
  <si>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</si>
  <si>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</si>
  <si>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</si>
  <si>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</si>
  <si>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</si>
  <si>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</si>
  <si>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</si>
  <si>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</si>
  <si>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</si>
  <si>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</si>
  <si>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</si>
  <si>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</si>
  <si>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</si>
  <si>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</si>
  <si>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</si>
  <si>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</si>
  <si>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</si>
  <si>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</si>
  <si>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</si>
  <si>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</si>
  <si>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</si>
  <si>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</si>
  <si>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</si>
  <si>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</si>
  <si>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</si>
  <si>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</si>
  <si>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</si>
  <si>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</si>
  <si>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</si>
  <si>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</si>
  <si>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</si>
  <si>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</si>
  <si>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</si>
  <si>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</si>
  <si>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</si>
  <si>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</si>
  <si>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</si>
  <si>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</si>
  <si>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</si>
  <si>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</si>
  <si>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</si>
  <si>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</si>
  <si>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</si>
  <si>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</si>
  <si>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</si>
  <si>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</si>
  <si>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</si>
  <si>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</si>
  <si>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</si>
  <si>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</si>
  <si>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</si>
  <si>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</si>
  <si>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</si>
  <si>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</si>
  <si>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</si>
  <si>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</si>
  <si>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</si>
  <si>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</si>
  <si>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</si>
  <si>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</si>
  <si>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</si>
  <si>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</si>
  <si>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</si>
  <si>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</si>
  <si>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</si>
  <si>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</si>
  <si>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</si>
  <si>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</si>
  <si>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</si>
  <si>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</si>
  <si>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</si>
  <si>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</si>
  <si>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</si>
  <si>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</si>
  <si>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</si>
  <si>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</si>
  <si>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</si>
  <si>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</si>
  <si>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</si>
  <si>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</si>
  <si>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</si>
  <si>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</si>
  <si>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</si>
  <si>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</si>
  <si>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</si>
  <si>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</si>
  <si>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</si>
  <si>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</si>
  <si>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</si>
  <si>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</si>
  <si>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</si>
  <si>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</si>
  <si>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</si>
  <si>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</si>
  <si>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</si>
  <si>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</si>
  <si>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</si>
  <si>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</si>
  <si>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</si>
  <si>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</si>
  <si>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</si>
  <si>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</si>
  <si>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</si>
  <si>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</si>
  <si>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</si>
  <si>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</si>
  <si>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</si>
  <si>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</si>
  <si>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</si>
  <si>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</si>
  <si>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</si>
  <si>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</si>
  <si>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</si>
  <si>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</si>
  <si>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</si>
  <si>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</si>
  <si>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</si>
  <si>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</si>
  <si>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</si>
  <si>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</si>
  <si>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</si>
  <si>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</si>
  <si>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</si>
  <si>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</si>
  <si>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</si>
  <si>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</si>
  <si>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</si>
  <si>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</si>
  <si>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</si>
  <si>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</si>
  <si>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</si>
  <si>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</si>
  <si>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</si>
  <si>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</si>
  <si>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</si>
  <si>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</si>
  <si>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</si>
  <si>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</si>
  <si>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</si>
  <si>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</si>
  <si>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</si>
  <si>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</si>
  <si>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</si>
  <si>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</si>
  <si>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</si>
  <si>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</si>
  <si>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</si>
  <si>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</si>
  <si>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</si>
  <si>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</si>
  <si>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</si>
  <si>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</si>
  <si>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</si>
  <si>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</si>
  <si>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</si>
  <si>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</si>
  <si>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</si>
  <si>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</si>
  <si>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</si>
  <si>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</si>
  <si>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</si>
  <si>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</si>
  <si>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</si>
  <si>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</si>
  <si>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</si>
  <si>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</si>
  <si>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</si>
  <si>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</si>
  <si>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</si>
  <si>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</si>
  <si>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</si>
  <si>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</si>
  <si>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</si>
  <si>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</si>
  <si>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</si>
  <si>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</si>
  <si>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</si>
  <si>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</si>
  <si>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</si>
  <si>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</si>
  <si>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</si>
  <si>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</si>
  <si>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</si>
  <si>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</si>
  <si>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</si>
  <si>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</si>
  <si>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</si>
  <si>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</si>
  <si>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</si>
  <si>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</si>
  <si>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</si>
  <si>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</si>
  <si>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</si>
  <si>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</si>
  <si>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</si>
  <si>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</si>
  <si>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</si>
  <si>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</si>
  <si>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</si>
  <si>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</si>
  <si>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</si>
  <si>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</si>
  <si>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</si>
  <si>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</si>
  <si>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</si>
  <si>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</si>
  <si>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</si>
  <si>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</si>
  <si>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</si>
  <si>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</si>
  <si>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</si>
  <si>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</si>
  <si>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</si>
  <si>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</si>
  <si>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</si>
  <si>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</si>
  <si>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</si>
  <si>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</si>
  <si>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</si>
  <si>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</si>
  <si>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</si>
  <si>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</si>
  <si>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</si>
  <si>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</si>
  <si>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</si>
  <si>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</si>
  <si>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</si>
  <si>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</si>
  <si>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</si>
  <si>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</si>
  <si>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</si>
  <si>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</si>
  <si>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</si>
  <si>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</si>
  <si>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</si>
  <si>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</si>
  <si>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</si>
  <si>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</si>
  <si>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</si>
  <si>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</si>
  <si>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</si>
  <si>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</si>
  <si>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</si>
  <si>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</si>
  <si>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</si>
  <si>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</si>
  <si>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</si>
  <si>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</si>
  <si>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</si>
  <si>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</si>
  <si>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</si>
  <si>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</si>
  <si>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</si>
  <si>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</si>
  <si>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</si>
  <si>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</si>
  <si>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</si>
  <si>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</si>
  <si>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</si>
  <si>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</si>
  <si>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</si>
  <si>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</si>
  <si>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</si>
  <si>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</si>
  <si>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</si>
  <si>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</si>
  <si>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</si>
  <si>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</si>
  <si>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</si>
  <si>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</si>
  <si>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</si>
  <si>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</si>
  <si>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</si>
  <si>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</si>
  <si>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</si>
  <si>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</si>
  <si>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</si>
  <si>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</si>
  <si>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</si>
  <si>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</si>
  <si>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</si>
  <si>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</si>
  <si>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</si>
  <si>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</si>
  <si>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</si>
  <si>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</si>
  <si>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</si>
  <si>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</si>
  <si>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</si>
  <si>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</si>
  <si>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</si>
  <si>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</si>
  <si>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</si>
  <si>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</si>
  <si>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</si>
  <si>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</si>
  <si>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</si>
  <si>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</si>
  <si>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</si>
  <si>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</si>
  <si>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</si>
  <si>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</si>
  <si>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</si>
  <si>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</si>
  <si>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</si>
  <si>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</si>
  <si>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</si>
  <si>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</si>
  <si>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</si>
  <si>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</si>
  <si>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</si>
  <si>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</si>
  <si>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</si>
  <si>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</si>
  <si>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</si>
  <si>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</si>
  <si>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</si>
  <si>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</si>
  <si>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</si>
  <si>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</si>
  <si>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</si>
  <si>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</si>
  <si>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</si>
  <si>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</si>
  <si>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</si>
  <si>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</si>
  <si>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</si>
  <si>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</si>
  <si>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</si>
  <si>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</si>
  <si>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</si>
  <si>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</si>
  <si>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</si>
  <si>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</si>
  <si>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</si>
  <si>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</si>
  <si>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</si>
  <si>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</si>
  <si>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</si>
  <si>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</si>
  <si>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</si>
  <si>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</si>
  <si>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</si>
  <si>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</si>
  <si>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</si>
  <si>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</si>
  <si>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</si>
  <si>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</si>
  <si>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</si>
  <si>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</si>
  <si>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</si>
  <si>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</si>
  <si>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</si>
  <si>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</si>
  <si>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</si>
  <si>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</si>
  <si>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</si>
  <si>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</si>
  <si>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</si>
  <si>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</si>
  <si>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</si>
  <si>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</si>
  <si>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</si>
  <si>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</si>
  <si>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</si>
  <si>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</si>
  <si>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</si>
  <si>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</si>
  <si>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</si>
  <si>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</si>
  <si>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</si>
  <si>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</si>
  <si>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</si>
  <si>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</si>
  <si>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</si>
  <si>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</si>
  <si>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</si>
  <si>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</si>
  <si>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</si>
  <si>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</si>
  <si>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</si>
  <si>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</si>
  <si>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</si>
  <si>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</si>
  <si>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</si>
  <si>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</si>
  <si>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</si>
  <si>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</si>
  <si>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</si>
  <si>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</si>
  <si>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</si>
  <si>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</si>
  <si>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</si>
  <si>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</si>
  <si>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</si>
  <si>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</si>
  <si>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</si>
  <si>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</si>
  <si>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</si>
  <si>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</si>
  <si>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</si>
  <si>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</si>
  <si>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</si>
  <si>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</si>
  <si>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</si>
  <si>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</si>
  <si>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</si>
  <si>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</si>
  <si>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</si>
  <si>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</si>
  <si>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</si>
  <si>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</si>
  <si>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</si>
  <si>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</si>
  <si>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</si>
  <si>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</si>
  <si>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</si>
  <si>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</si>
  <si>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</si>
  <si>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</si>
  <si>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</si>
  <si>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</si>
  <si>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</si>
  <si>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</si>
  <si>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</si>
  <si>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</si>
  <si>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</si>
  <si>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</si>
  <si>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</si>
  <si>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</si>
  <si>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</si>
  <si>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</si>
  <si>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</si>
  <si>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</si>
  <si>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</si>
  <si>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</si>
  <si>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</si>
  <si>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</si>
  <si>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</si>
  <si>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</si>
  <si>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</si>
  <si>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</si>
  <si>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</si>
  <si>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</si>
  <si>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</si>
  <si>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</si>
  <si>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</si>
  <si>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</si>
  <si>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</si>
  <si>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</si>
  <si>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</si>
  <si>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</si>
  <si>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</si>
  <si>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</si>
  <si>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</si>
  <si>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</si>
  <si>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</si>
  <si>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</si>
  <si>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</si>
  <si>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</si>
  <si>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</si>
  <si>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</si>
  <si>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</si>
  <si>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</si>
  <si>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</si>
  <si>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</si>
  <si>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</si>
  <si>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</si>
  <si>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</si>
  <si>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</si>
  <si>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</si>
  <si>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</si>
  <si>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</si>
  <si>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</si>
  <si>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</si>
  <si>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</si>
  <si>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</si>
  <si>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</si>
  <si>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</si>
  <si>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</si>
  <si>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</si>
  <si>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</si>
  <si>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</si>
  <si>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</si>
  <si>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</si>
  <si>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</si>
  <si>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</si>
  <si>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</si>
  <si>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</si>
  <si>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</si>
  <si>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</si>
  <si>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</si>
  <si>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</si>
  <si>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</si>
  <si>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</si>
  <si>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</si>
  <si>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</si>
  <si>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</si>
  <si>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</si>
  <si>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</si>
  <si>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</si>
  <si>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</si>
  <si>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</si>
  <si>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</si>
  <si>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</si>
  <si>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</si>
  <si>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</si>
  <si>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</si>
  <si>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</si>
  <si>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</si>
  <si>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</si>
  <si>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</si>
  <si>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</si>
  <si>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</si>
  <si>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</si>
  <si>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</si>
  <si>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</si>
  <si>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</si>
  <si>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</si>
  <si>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</si>
  <si>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</si>
  <si>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</si>
  <si>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</si>
  <si>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</si>
  <si>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</si>
  <si>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</si>
  <si>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</si>
  <si>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</si>
  <si>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</si>
  <si>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</si>
  <si>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</si>
  <si>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</si>
  <si>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</si>
  <si>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</si>
  <si>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</si>
  <si>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</si>
  <si>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</si>
  <si>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</si>
  <si>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</si>
  <si>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</si>
  <si>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</si>
  <si>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</si>
  <si>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</si>
  <si>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</si>
  <si>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</si>
  <si>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</si>
  <si>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</si>
  <si>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</si>
  <si>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</si>
  <si>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</si>
  <si>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</si>
  <si>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</si>
  <si>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</si>
  <si>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</si>
  <si>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</si>
  <si>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</si>
  <si>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</si>
  <si>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</si>
  <si>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</si>
  <si>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</si>
  <si>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</si>
  <si>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</si>
  <si>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</si>
  <si>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</si>
  <si>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</si>
  <si>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</si>
  <si>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</si>
  <si>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</si>
  <si>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</si>
  <si>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</si>
  <si>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</si>
  <si>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</si>
  <si>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</si>
  <si>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</si>
  <si>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</si>
  <si>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</si>
  <si>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</si>
  <si>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</si>
  <si>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</si>
  <si>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</si>
  <si>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</si>
  <si>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</si>
  <si>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</si>
  <si>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</si>
  <si>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</si>
  <si>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</si>
  <si>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</si>
  <si>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</si>
  <si>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</si>
  <si>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</si>
  <si>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</si>
  <si>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</si>
  <si>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</si>
  <si>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</si>
  <si>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</si>
  <si>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</si>
  <si>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</si>
  <si>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</si>
  <si>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</si>
  <si>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</si>
  <si>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</si>
  <si>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</si>
  <si>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</si>
  <si>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</si>
  <si>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</si>
  <si>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</si>
  <si>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</si>
  <si>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</si>
  <si>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</si>
  <si>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</si>
  <si>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</si>
  <si>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</si>
  <si>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</si>
  <si>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</si>
  <si>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</si>
  <si>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</si>
  <si>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</si>
  <si>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</si>
  <si>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</si>
  <si>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</si>
  <si>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</si>
  <si>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</si>
  <si>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</si>
  <si>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</si>
  <si>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</si>
  <si>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</si>
  <si>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</si>
  <si>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</si>
  <si>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</si>
  <si>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</si>
  <si>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</si>
  <si>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</si>
  <si>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</si>
  <si>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</si>
  <si>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</si>
  <si>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</si>
  <si>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</si>
  <si>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</si>
  <si>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</si>
  <si>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</si>
  <si>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</si>
  <si>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</si>
  <si>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</si>
  <si>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</si>
  <si>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</si>
  <si>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</si>
  <si>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</si>
  <si>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</si>
  <si>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</si>
  <si>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</si>
  <si>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</si>
  <si>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</si>
  <si>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</si>
  <si>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</si>
  <si>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</si>
  <si>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</si>
  <si>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</si>
  <si>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</si>
  <si>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</si>
  <si>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</si>
  <si>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</si>
  <si>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</si>
  <si>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</si>
  <si>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</si>
  <si>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</si>
  <si>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</si>
  <si>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</si>
  <si>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</si>
  <si>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</si>
  <si>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</si>
  <si>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</si>
  <si>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</si>
  <si>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</si>
  <si>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</si>
  <si>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</si>
  <si>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</si>
  <si>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</si>
  <si>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</si>
  <si>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</si>
  <si>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</si>
  <si>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</si>
  <si>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</si>
  <si>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</si>
  <si>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</si>
  <si>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</si>
  <si>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</si>
  <si>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</si>
  <si>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</si>
  <si>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</si>
  <si>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</si>
  <si>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</si>
  <si>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</si>
  <si>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</si>
  <si>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</si>
  <si>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</si>
  <si>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</si>
  <si>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</si>
  <si>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</si>
  <si>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</si>
  <si>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</si>
  <si>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</si>
  <si>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</si>
  <si>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</si>
  <si>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</si>
  <si>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</si>
  <si>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</si>
  <si>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</si>
  <si>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</si>
  <si>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</si>
  <si>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</si>
  <si>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</si>
  <si>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</si>
  <si>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</si>
  <si>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</si>
  <si>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</si>
  <si>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</si>
  <si>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</si>
  <si>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</si>
  <si>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</si>
  <si>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</si>
  <si>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</si>
  <si>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</si>
  <si>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</si>
  <si>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</si>
  <si>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</si>
  <si>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</si>
  <si>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</si>
  <si>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</si>
  <si>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</si>
  <si>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</si>
  <si>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</si>
  <si>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</si>
  <si>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</si>
  <si>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</si>
  <si>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</si>
  <si>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</si>
  <si>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</si>
  <si>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</si>
  <si>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</si>
  <si>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</si>
  <si>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</si>
  <si>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</si>
  <si>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</si>
  <si>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</si>
  <si>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</si>
  <si>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</si>
  <si>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</si>
  <si>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</si>
  <si>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</si>
  <si>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</si>
  <si>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</si>
  <si>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</si>
  <si>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</si>
  <si>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</si>
  <si>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</si>
  <si>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</si>
  <si>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</si>
  <si>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</si>
  <si>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</si>
  <si>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</si>
  <si>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</si>
  <si>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</si>
  <si>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</si>
  <si>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</si>
  <si>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</si>
  <si>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</si>
  <si>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</si>
  <si>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</si>
  <si>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</si>
  <si>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</si>
  <si>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</si>
  <si>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</si>
  <si>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</si>
  <si>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</si>
  <si>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</si>
  <si>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</si>
  <si>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</si>
  <si>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</si>
  <si>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</si>
  <si>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</si>
  <si>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</si>
  <si>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</si>
  <si>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</si>
  <si>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</si>
  <si>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</si>
  <si>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</si>
  <si>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</si>
  <si>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</si>
  <si>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</si>
  <si>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</si>
  <si>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</si>
  <si>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</si>
  <si>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</si>
  <si>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</si>
  <si>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</si>
  <si>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</si>
  <si>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</si>
  <si>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</si>
  <si>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</si>
  <si>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</si>
  <si>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</si>
  <si>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</si>
  <si>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</si>
  <si>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</si>
  <si>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</si>
  <si>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</si>
  <si>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</si>
  <si>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</si>
  <si>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</si>
  <si>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</si>
  <si>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</si>
  <si>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</si>
  <si>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</si>
  <si>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</si>
  <si>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</si>
  <si>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</si>
  <si>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</si>
  <si>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</si>
  <si>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</si>
  <si>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</si>
  <si>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</si>
  <si>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</si>
  <si>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</si>
  <si>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</si>
  <si>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</si>
  <si>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</si>
  <si>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</si>
  <si>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</si>
  <si>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</si>
  <si>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</si>
  <si>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</si>
  <si>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</si>
  <si>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</si>
  <si>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</si>
  <si>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</si>
  <si>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</si>
  <si>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</si>
  <si>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</si>
  <si>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</si>
  <si>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</si>
  <si>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</si>
  <si>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</si>
  <si>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</si>
  <si>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</si>
  <si>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</si>
  <si>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</si>
  <si>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</si>
  <si>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</si>
  <si>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</si>
  <si>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</si>
  <si>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</si>
  <si>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</si>
  <si>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</si>
  <si>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</si>
  <si>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</si>
  <si>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</si>
  <si>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</si>
  <si>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</si>
  <si>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</si>
  <si>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</si>
  <si>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</si>
  <si>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</si>
  <si>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</si>
  <si>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</si>
  <si>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</si>
  <si>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</si>
  <si>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</si>
  <si>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</si>
  <si>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</si>
  <si>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</si>
  <si>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</si>
  <si>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</si>
  <si>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</si>
  <si>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</si>
  <si>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</si>
  <si>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</si>
  <si>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</si>
  <si>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</si>
  <si>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</si>
  <si>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</si>
  <si>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</si>
  <si>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</si>
  <si>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</si>
  <si>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</si>
  <si>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</si>
  <si>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</si>
  <si>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</si>
  <si>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</si>
  <si>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</si>
  <si>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</si>
  <si>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</si>
  <si>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</si>
  <si>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</si>
  <si>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</si>
  <si>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</si>
  <si>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</si>
  <si>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</si>
  <si>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</si>
  <si>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</si>
  <si>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</si>
  <si>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</si>
  <si>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</si>
  <si>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</si>
  <si>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</si>
  <si>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</si>
  <si>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</si>
  <si>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</si>
  <si>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</si>
  <si>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</si>
  <si>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</si>
  <si>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</si>
  <si>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</si>
  <si>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</si>
  <si>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</si>
  <si>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</si>
  <si>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</si>
  <si>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</si>
  <si>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</si>
  <si>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</si>
  <si>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</si>
  <si>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</si>
  <si>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</si>
  <si>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</si>
  <si>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</si>
  <si>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</si>
  <si>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</si>
  <si>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</si>
  <si>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</si>
  <si>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</si>
  <si>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</si>
  <si>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</si>
  <si>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</si>
  <si>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</si>
  <si>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</si>
  <si>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</si>
  <si>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</si>
  <si>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</si>
  <si>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</si>
  <si>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</si>
  <si>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</si>
  <si>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</si>
  <si>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</si>
  <si>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</si>
  <si>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</si>
  <si>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</si>
  <si>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</si>
  <si>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</si>
  <si>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</si>
  <si>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</si>
  <si>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</si>
  <si>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</si>
  <si>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</si>
  <si>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</si>
  <si>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</si>
  <si>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</si>
  <si>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</si>
  <si>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</si>
  <si>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</si>
  <si>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</si>
  <si>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</si>
  <si>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</si>
  <si>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</si>
  <si>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</si>
  <si>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</si>
  <si>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</si>
  <si>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</si>
  <si>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</si>
  <si>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</si>
  <si>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</si>
  <si>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</si>
  <si>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</si>
  <si>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</si>
  <si>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</si>
  <si>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</si>
  <si>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</si>
  <si>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</si>
  <si>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</si>
  <si>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</si>
  <si>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</si>
  <si>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</si>
  <si>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</si>
  <si>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</si>
  <si>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</si>
  <si>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</si>
  <si>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</si>
  <si>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</si>
  <si>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</si>
  <si>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</si>
  <si>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</si>
  <si>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</si>
  <si>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</si>
  <si>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</si>
  <si>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</si>
  <si>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</si>
  <si>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</si>
  <si>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</si>
  <si>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</si>
  <si>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</si>
  <si>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</si>
  <si>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</si>
  <si>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</si>
  <si>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</si>
  <si>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</si>
  <si>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</si>
  <si>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</si>
  <si>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</si>
  <si>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</si>
  <si>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</si>
  <si>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</si>
  <si>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</si>
  <si>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</si>
  <si>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</si>
  <si>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</si>
  <si>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</si>
  <si>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</si>
  <si>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</si>
  <si>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</si>
  <si>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</si>
  <si>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</si>
  <si>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</si>
  <si>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</si>
  <si>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</si>
  <si>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</si>
  <si>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</si>
  <si>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</si>
  <si>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</si>
  <si>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</si>
  <si>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</si>
  <si>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</si>
  <si>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</si>
  <si>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</si>
  <si>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</si>
  <si>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</si>
  <si>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</si>
  <si>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</si>
  <si>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</si>
  <si>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</si>
  <si>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</si>
  <si>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</si>
  <si>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</si>
  <si>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</si>
  <si>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</si>
  <si>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</si>
  <si>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</si>
  <si>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</si>
  <si>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</si>
  <si>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</si>
  <si>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</si>
  <si>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</si>
  <si>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</si>
  <si>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</si>
  <si>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</si>
  <si>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</si>
  <si>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</si>
  <si>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</si>
  <si>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</si>
  <si>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</si>
  <si>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</si>
  <si>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</si>
  <si>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</si>
  <si>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</si>
  <si>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</si>
  <si>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</si>
  <si>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</si>
  <si>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</si>
  <si>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</si>
  <si>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</si>
  <si>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</si>
  <si>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</si>
  <si>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</si>
  <si>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</si>
  <si>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</si>
  <si>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</si>
  <si>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</si>
  <si>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</si>
  <si>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</si>
  <si>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</si>
  <si>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</si>
  <si>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</si>
  <si>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</si>
  <si>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</si>
  <si>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</si>
  <si>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</si>
  <si>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</si>
  <si>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</si>
  <si>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</si>
  <si>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</si>
  <si>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</si>
  <si>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</si>
  <si>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</si>
  <si>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</si>
  <si>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</si>
  <si>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</si>
  <si>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</si>
  <si>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</si>
  <si>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</si>
  <si>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</si>
  <si>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</si>
  <si>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</si>
  <si>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</si>
  <si>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</si>
  <si>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</si>
  <si>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</si>
  <si>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</si>
  <si>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</si>
  <si>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</si>
  <si>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</si>
  <si>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</si>
  <si>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</si>
  <si>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</si>
  <si>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</si>
  <si>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</si>
  <si>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</si>
  <si>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</si>
  <si>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</si>
  <si>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</si>
  <si>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</si>
  <si>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</si>
  <si>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</si>
  <si>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</si>
  <si>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</si>
  <si>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</si>
  <si>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</si>
  <si>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</si>
  <si>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</si>
  <si>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</si>
  <si>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</si>
  <si>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</si>
  <si>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</si>
  <si>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</si>
  <si>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</si>
  <si>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</si>
  <si>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</si>
  <si>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</si>
  <si>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</si>
  <si>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</si>
  <si>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</si>
  <si>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</si>
  <si>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</si>
  <si>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</si>
  <si>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</si>
  <si>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</si>
  <si>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</si>
  <si>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</si>
  <si>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</si>
  <si>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</si>
  <si>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</si>
  <si>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</si>
  <si>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</si>
  <si>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</si>
  <si>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</si>
  <si>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</si>
  <si>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</si>
  <si>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</si>
  <si>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</si>
  <si>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</si>
  <si>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</si>
  <si>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</si>
  <si>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</si>
  <si>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</si>
  <si>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</si>
  <si>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</si>
  <si>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</si>
  <si>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</si>
  <si>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</si>
  <si>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</si>
  <si>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</si>
  <si>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</si>
  <si>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</si>
  <si>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</si>
  <si>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</si>
  <si>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</si>
  <si>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</si>
  <si>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</si>
  <si>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</si>
  <si>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</si>
  <si>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</si>
  <si>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</si>
  <si>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</si>
  <si>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</si>
  <si>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</si>
  <si>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</si>
  <si>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</si>
  <si>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</si>
  <si>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</si>
  <si>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</si>
  <si>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</si>
  <si>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</si>
  <si>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</si>
  <si>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</si>
  <si>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</si>
  <si>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</si>
  <si>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</si>
  <si>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</si>
  <si>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</si>
  <si>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</si>
  <si>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</si>
  <si>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</si>
  <si>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</si>
  <si>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</si>
  <si>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</si>
  <si>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</si>
  <si>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</si>
  <si>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</si>
  <si>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</si>
  <si>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</si>
  <si>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</si>
  <si>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</si>
  <si>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</si>
  <si>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</si>
  <si>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</si>
  <si>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</si>
  <si>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</si>
  <si>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</si>
  <si>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</si>
  <si>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</si>
  <si>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</si>
  <si>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</si>
  <si>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</si>
  <si>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</si>
  <si>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</si>
  <si>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</si>
  <si>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</si>
  <si>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</si>
  <si>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</si>
  <si>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</si>
  <si>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</si>
  <si>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</si>
  <si>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</si>
  <si>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</si>
  <si>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</si>
  <si>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</si>
  <si>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</si>
  <si>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</si>
  <si>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</si>
  <si>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</si>
  <si>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</si>
  <si>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</si>
  <si>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</si>
  <si>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</si>
  <si>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</si>
  <si>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</si>
  <si>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</si>
  <si>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</si>
  <si>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</si>
  <si>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</si>
  <si>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</si>
  <si>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</si>
  <si>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</si>
  <si>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</si>
  <si>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</si>
  <si>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</si>
  <si>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</si>
  <si>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</si>
  <si>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</si>
  <si>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</si>
  <si>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</si>
  <si>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</si>
  <si>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</si>
  <si>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</si>
  <si>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</si>
  <si>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</si>
  <si>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</si>
  <si>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</si>
  <si>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</si>
  <si>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</si>
  <si>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</si>
  <si>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</si>
  <si>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</si>
  <si>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</si>
  <si>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</si>
  <si>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</si>
  <si>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</si>
  <si>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</si>
  <si>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</si>
  <si>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</si>
  <si>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</si>
  <si>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</si>
  <si>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</si>
  <si>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</si>
  <si>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</si>
  <si>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</si>
  <si>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</si>
  <si>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</si>
  <si>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</si>
  <si>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</si>
  <si>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</si>
  <si>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</si>
  <si>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</si>
  <si>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</si>
  <si>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</si>
  <si>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</si>
  <si>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</si>
  <si>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</si>
  <si>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</si>
  <si>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</si>
  <si>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</si>
  <si>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</si>
  <si>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</si>
  <si>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</si>
  <si>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</si>
  <si>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</si>
  <si>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</si>
  <si>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</si>
  <si>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</si>
  <si>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</si>
  <si>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</si>
  <si>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</si>
  <si>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</si>
  <si>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</si>
  <si>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</si>
  <si>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</si>
  <si>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</si>
  <si>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</si>
  <si>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</si>
  <si>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</si>
  <si>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</si>
  <si>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</si>
  <si>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</si>
  <si>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</si>
  <si>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</si>
  <si>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</si>
  <si>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</si>
  <si>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</si>
  <si>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</si>
  <si>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</si>
  <si>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</si>
  <si>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</si>
  <si>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</si>
  <si>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</si>
  <si>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</si>
  <si>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</si>
  <si>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</si>
  <si>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</si>
  <si>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</si>
  <si>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</si>
  <si>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</si>
  <si>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</si>
  <si>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</si>
  <si>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</si>
  <si>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</si>
  <si>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</si>
  <si>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</si>
  <si>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</si>
  <si>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</si>
  <si>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</si>
  <si>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</si>
  <si>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</si>
  <si>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</si>
  <si>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</si>
  <si>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</si>
  <si>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</si>
  <si>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</si>
  <si>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</si>
  <si>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</si>
  <si>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</si>
  <si>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</si>
  <si>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</si>
  <si>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</si>
  <si>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</si>
  <si>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</si>
  <si>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</si>
  <si>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</si>
  <si>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</si>
  <si>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</si>
  <si>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</si>
  <si>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</si>
  <si>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</si>
  <si>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</si>
  <si>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</si>
  <si>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</si>
  <si>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</si>
  <si>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</si>
  <si>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</si>
  <si>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</si>
  <si>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</si>
  <si>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</si>
  <si>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</si>
  <si>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</si>
  <si>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</si>
  <si>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</si>
  <si>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</si>
  <si>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</si>
  <si>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</si>
  <si>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</si>
  <si>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</si>
  <si>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</si>
  <si>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</si>
  <si>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</si>
  <si>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</si>
  <si>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</si>
  <si>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</si>
  <si>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</si>
  <si>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</si>
  <si>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</si>
  <si>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</si>
  <si>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</si>
  <si>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</si>
  <si>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</si>
  <si>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</si>
  <si>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</si>
  <si>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</si>
  <si>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</si>
  <si>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</si>
  <si>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</si>
  <si>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</si>
  <si>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</si>
  <si>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</si>
  <si>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</si>
  <si>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</si>
  <si>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</si>
  <si>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</si>
  <si>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</si>
  <si>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</si>
  <si>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</si>
  <si>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</si>
  <si>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</si>
  <si>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</si>
  <si>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</si>
  <si>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</si>
  <si>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</si>
  <si>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</si>
  <si>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</si>
  <si>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</si>
  <si>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</si>
  <si>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</si>
  <si>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</si>
  <si>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</si>
  <si>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</si>
  <si>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</si>
  <si>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</si>
  <si>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</si>
  <si>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</si>
  <si>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</si>
  <si>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</si>
  <si>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</si>
  <si>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</si>
  <si>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</si>
  <si>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</si>
  <si>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</si>
  <si>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</si>
  <si>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</si>
  <si>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</si>
  <si>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</si>
  <si>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</si>
  <si>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</si>
  <si>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</si>
  <si>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</si>
  <si>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</si>
  <si>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</si>
  <si>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</si>
  <si>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</si>
  <si>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</si>
  <si>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</si>
  <si>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</si>
  <si>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</si>
  <si>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</si>
  <si>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</si>
  <si>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</si>
  <si>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</si>
  <si>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</si>
  <si>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</si>
  <si>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</si>
  <si>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</si>
  <si>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</si>
  <si>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</si>
  <si>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</si>
  <si>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</si>
  <si>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</si>
  <si>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</si>
  <si>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</si>
  <si>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</si>
  <si>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</si>
  <si>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</si>
  <si>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</si>
  <si>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</si>
  <si>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</si>
  <si>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</si>
  <si>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</si>
  <si>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</si>
  <si>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</si>
  <si>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</si>
  <si>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</si>
  <si>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</si>
  <si>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</si>
  <si>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</si>
  <si>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</si>
  <si>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</si>
  <si>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</si>
  <si>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</si>
  <si>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</si>
  <si>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</si>
  <si>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</si>
  <si>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</si>
  <si>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</si>
  <si>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</si>
  <si>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</si>
  <si>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</si>
  <si>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</si>
  <si>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</si>
  <si>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</si>
  <si>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</si>
  <si>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</si>
  <si>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</si>
  <si>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</si>
  <si>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</si>
  <si>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</si>
  <si>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</si>
  <si>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</si>
  <si>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</si>
  <si>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</si>
  <si>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</si>
  <si>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</si>
  <si>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</si>
  <si>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</si>
  <si>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</si>
  <si>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</si>
  <si>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</si>
  <si>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</si>
  <si>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</si>
  <si>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</si>
  <si>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</si>
  <si>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</si>
  <si>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</si>
  <si>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</si>
  <si>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</si>
  <si>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</si>
  <si>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</si>
  <si>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</si>
  <si>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</si>
  <si>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</si>
  <si>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</si>
  <si>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</si>
  <si>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</si>
  <si>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</si>
  <si>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</si>
  <si>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</si>
  <si>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</si>
  <si>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</si>
  <si>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</si>
  <si>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</si>
  <si>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</si>
  <si>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</si>
  <si>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</si>
  <si>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</si>
  <si>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</si>
  <si>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</si>
  <si>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</si>
  <si>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</si>
  <si>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</si>
  <si>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</si>
  <si>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</si>
  <si>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</si>
  <si>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</si>
  <si>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</si>
  <si>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</si>
  <si>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</si>
  <si>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</si>
  <si>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</si>
  <si>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</si>
  <si>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</si>
  <si>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</si>
  <si>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</si>
  <si>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</si>
  <si>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</si>
  <si>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</si>
  <si>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</si>
  <si>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</si>
  <si>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</si>
  <si>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</si>
  <si>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</si>
  <si>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</si>
  <si>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</si>
  <si>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</si>
  <si>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</si>
  <si>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</si>
  <si>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</si>
  <si>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</si>
  <si>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</si>
  <si>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</si>
  <si>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</si>
  <si>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</si>
  <si>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</si>
  <si>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</si>
  <si>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</si>
  <si>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</si>
  <si>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</si>
  <si>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</si>
  <si>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</si>
  <si>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</si>
  <si>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</si>
  <si>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</si>
  <si>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</si>
  <si>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</si>
  <si>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</si>
  <si>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</si>
  <si>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</si>
  <si>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</si>
  <si>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</si>
  <si>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</si>
  <si>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</si>
  <si>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</si>
  <si>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</si>
  <si>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</si>
  <si>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</si>
  <si>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</si>
  <si>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</si>
  <si>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</si>
  <si>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</si>
  <si>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</si>
  <si>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</si>
  <si>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</si>
  <si>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</si>
  <si>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</si>
  <si>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</si>
  <si>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</si>
  <si>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</si>
  <si>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</si>
  <si>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</si>
  <si>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</si>
  <si>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</si>
  <si>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</si>
  <si>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</si>
  <si>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</si>
  <si>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</si>
  <si>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</si>
  <si>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</si>
  <si>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</si>
  <si>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</si>
  <si>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</si>
  <si>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</si>
  <si>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</si>
  <si>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</si>
  <si>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</si>
  <si>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</si>
  <si>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</si>
  <si>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</si>
  <si>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</si>
  <si>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</si>
  <si>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</si>
  <si>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</si>
  <si>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</si>
  <si>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</si>
  <si>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</si>
  <si>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</si>
  <si>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</si>
  <si>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</si>
  <si>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</si>
  <si>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</si>
  <si>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</si>
  <si>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</si>
  <si>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</si>
  <si>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</si>
  <si>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</si>
  <si>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</si>
  <si>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</si>
  <si>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</si>
  <si>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</si>
  <si>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</si>
  <si>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</si>
  <si>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</si>
  <si>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</si>
  <si>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</si>
  <si>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</si>
  <si>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</si>
  <si>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</si>
  <si>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</si>
  <si>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</si>
  <si>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</si>
  <si>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</si>
  <si>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</si>
  <si>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</si>
  <si>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</si>
  <si>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</si>
  <si>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</si>
  <si>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</si>
  <si>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</si>
  <si>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</si>
  <si>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</si>
  <si>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</si>
  <si>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</si>
  <si>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</si>
  <si>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</si>
  <si>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</si>
  <si>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</si>
  <si>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</si>
  <si>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</si>
  <si>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</si>
  <si>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</si>
  <si>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</si>
  <si>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</si>
  <si>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</si>
  <si>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</si>
  <si>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</si>
  <si>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</si>
  <si>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</si>
  <si>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</si>
  <si>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</si>
  <si>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</si>
  <si>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</si>
  <si>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</si>
  <si>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</si>
  <si>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</si>
  <si>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</si>
  <si>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</si>
  <si>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</si>
  <si>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</si>
  <si>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</si>
  <si>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</si>
  <si>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</si>
  <si>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</si>
  <si>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</si>
  <si>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</si>
  <si>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</si>
  <si>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</si>
  <si>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</si>
  <si>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</si>
  <si>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</si>
  <si>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</si>
  <si>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</si>
  <si>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</si>
  <si>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</si>
  <si>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</si>
  <si>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</si>
  <si>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</si>
  <si>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</si>
  <si>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</si>
  <si>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</si>
  <si>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</si>
  <si>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</si>
  <si>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</si>
  <si>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</si>
  <si>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</si>
  <si>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</si>
  <si>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</si>
  <si>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</si>
  <si>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</si>
  <si>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</si>
  <si>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</si>
  <si>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</si>
  <si>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</si>
  <si>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</si>
  <si>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</si>
  <si>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</si>
  <si>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</si>
  <si>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</si>
  <si>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</si>
  <si>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</si>
  <si>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</si>
  <si>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</si>
  <si>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</si>
  <si>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</si>
  <si>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</si>
  <si>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</si>
  <si>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</si>
  <si>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</si>
  <si>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</si>
  <si>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</si>
  <si>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</si>
  <si>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</si>
  <si>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</si>
  <si>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</si>
  <si>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</si>
  <si>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</si>
  <si>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</si>
  <si>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</si>
  <si>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</si>
  <si>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</si>
  <si>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</si>
  <si>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</si>
  <si>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</si>
  <si>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</si>
  <si>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</si>
  <si>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</si>
  <si>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</si>
  <si>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</si>
  <si>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</si>
  <si>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</si>
  <si>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</si>
  <si>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</si>
  <si>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</si>
  <si>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</si>
  <si>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</si>
  <si>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</si>
  <si>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</si>
  <si>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</si>
  <si>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</si>
  <si>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</si>
  <si>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</si>
  <si>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</si>
  <si>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</si>
  <si>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</si>
  <si>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</si>
  <si>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</si>
  <si>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</si>
  <si>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</si>
  <si>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</si>
  <si>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</si>
  <si>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</si>
  <si>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</si>
  <si>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</si>
  <si>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</si>
  <si>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</si>
  <si>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</si>
  <si>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</si>
  <si>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</si>
  <si>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</si>
  <si>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</si>
  <si>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</si>
  <si>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</si>
  <si>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</si>
  <si>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</si>
  <si>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</si>
  <si>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</si>
  <si>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</si>
  <si>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</si>
  <si>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</si>
  <si>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</si>
  <si>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</si>
  <si>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</si>
  <si>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</si>
  <si>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</si>
  <si>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</si>
  <si>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</si>
  <si>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</si>
  <si>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</si>
  <si>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</si>
  <si>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</si>
  <si>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</si>
  <si>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</si>
  <si>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</si>
  <si>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</si>
  <si>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</si>
  <si>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</si>
  <si>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</si>
  <si>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</si>
  <si>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</si>
  <si>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</si>
  <si>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</si>
  <si>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</si>
  <si>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</si>
  <si>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</si>
  <si>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</si>
  <si>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</si>
  <si>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</si>
  <si>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</si>
  <si>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</si>
  <si>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</si>
  <si>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</si>
  <si>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</si>
  <si>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</si>
  <si>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</si>
  <si>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</si>
  <si>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</si>
  <si>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</si>
  <si>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</si>
  <si>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</si>
  <si>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</si>
  <si>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</si>
  <si>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</si>
  <si>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</si>
  <si>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</si>
  <si>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</si>
  <si>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</si>
  <si>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</si>
  <si>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</si>
  <si>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</si>
  <si>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</si>
  <si>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</si>
  <si>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</si>
  <si>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</si>
  <si>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</si>
  <si>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</si>
  <si>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</si>
  <si>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</si>
  <si>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</si>
  <si>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</si>
  <si>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</si>
  <si>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</si>
  <si>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</si>
  <si>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</si>
  <si>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</si>
  <si>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</si>
  <si>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</si>
  <si>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</si>
  <si>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</si>
  <si>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</si>
  <si>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</si>
  <si>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</si>
  <si>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</si>
  <si>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</si>
  <si>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</si>
  <si>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</si>
  <si>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</si>
  <si>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</si>
  <si>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</si>
  <si>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</si>
  <si>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</si>
  <si>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</si>
  <si>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</si>
  <si>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</si>
  <si>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</si>
  <si>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</si>
  <si>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</si>
  <si>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</si>
  <si>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</si>
  <si>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</si>
  <si>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</si>
  <si>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</si>
  <si>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</si>
  <si>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</si>
  <si>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</si>
  <si>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</si>
  <si>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</si>
  <si>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</si>
  <si>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</si>
  <si>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</si>
  <si>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</si>
  <si>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</si>
  <si>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</si>
  <si>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</si>
  <si>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</si>
  <si>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</si>
  <si>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</si>
  <si>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</si>
  <si>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</si>
  <si>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</si>
  <si>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</si>
  <si>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</si>
  <si>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</si>
  <si>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</si>
  <si>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</si>
  <si>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</si>
  <si>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</si>
  <si>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</si>
  <si>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</si>
  <si>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</si>
  <si>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</si>
  <si>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</si>
  <si>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</si>
  <si>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</si>
  <si>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</si>
  <si>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</si>
  <si>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</si>
  <si>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</si>
  <si>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</si>
  <si>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</si>
  <si>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</si>
  <si>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</si>
  <si>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</si>
  <si>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</si>
  <si>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</si>
  <si>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</si>
  <si>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</si>
  <si>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</si>
  <si>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</si>
  <si>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</si>
  <si>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</si>
  <si>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</si>
  <si>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</si>
  <si>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</si>
  <si>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</si>
  <si>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</si>
  <si>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</si>
  <si>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</si>
  <si>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</si>
  <si>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</si>
  <si>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</si>
  <si>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</si>
  <si>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</si>
  <si>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</si>
  <si>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</si>
  <si>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</si>
  <si>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</si>
  <si>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</si>
  <si>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</si>
  <si>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</si>
  <si>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</si>
  <si>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</si>
  <si>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</si>
  <si>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</si>
  <si>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</si>
  <si>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</si>
  <si>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</si>
  <si>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</si>
  <si>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</si>
  <si>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</si>
  <si>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</si>
  <si>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</si>
  <si>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</si>
  <si>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</si>
  <si>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</si>
  <si>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</si>
  <si>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</si>
  <si>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</si>
  <si>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</si>
  <si>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</si>
  <si>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</si>
  <si>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</si>
  <si>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</si>
  <si>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</si>
  <si>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</si>
  <si>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</si>
  <si>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</si>
  <si>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</si>
  <si>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</si>
  <si>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</si>
  <si>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</si>
  <si>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</si>
  <si>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</si>
  <si>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</si>
  <si>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</si>
  <si>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</si>
  <si>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</si>
  <si>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</si>
  <si>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</si>
  <si>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</si>
  <si>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</si>
  <si>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</si>
  <si>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</si>
  <si>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</si>
  <si>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</si>
  <si>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</si>
  <si>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</si>
  <si>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</si>
  <si>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</si>
  <si>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</si>
  <si>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</si>
  <si>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</si>
  <si>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</si>
  <si>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</si>
  <si>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</si>
  <si>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</si>
  <si>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</si>
  <si>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</si>
  <si>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</si>
  <si>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</si>
  <si>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</si>
  <si>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</si>
  <si>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</si>
  <si>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</si>
  <si>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</si>
  <si>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</si>
  <si>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</si>
  <si>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</si>
  <si>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</si>
  <si>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</si>
  <si>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</si>
  <si>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</si>
  <si>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</si>
  <si>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</si>
  <si>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</si>
  <si>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</si>
  <si>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</si>
  <si>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</si>
  <si>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</si>
  <si>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</si>
  <si>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</si>
  <si>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</si>
  <si>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</si>
  <si>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</si>
  <si>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</si>
  <si>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</si>
  <si>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</si>
  <si>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</si>
  <si>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</si>
  <si>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</si>
  <si>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</si>
  <si>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</si>
  <si>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</si>
  <si>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</si>
  <si>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</si>
  <si>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</si>
  <si>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</si>
  <si>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</si>
  <si>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</si>
  <si>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</si>
  <si>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</si>
  <si>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</si>
  <si>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</si>
  <si>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</si>
  <si>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</si>
  <si>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</si>
  <si>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</si>
  <si>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</si>
  <si>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</si>
  <si>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</si>
  <si>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</si>
  <si>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</si>
  <si>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</si>
  <si>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</si>
  <si>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</si>
  <si>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</si>
  <si>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</si>
  <si>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</si>
  <si>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</si>
  <si>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</si>
  <si>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</si>
  <si>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</si>
  <si>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</si>
  <si>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</si>
  <si>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</si>
  <si>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</si>
  <si>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</si>
  <si>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</si>
  <si>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</si>
  <si>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</si>
  <si>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</si>
  <si>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</si>
  <si>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</si>
  <si>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</si>
  <si>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</si>
  <si>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</si>
  <si>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</si>
  <si>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</si>
  <si>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</si>
  <si>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</si>
  <si>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</si>
  <si>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</si>
  <si>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</si>
  <si>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</si>
  <si>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</si>
  <si>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</si>
  <si>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</si>
  <si>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</si>
  <si>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</si>
  <si>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</si>
  <si>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</si>
  <si>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</si>
  <si>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</si>
  <si>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</si>
  <si>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</si>
  <si>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</si>
  <si>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</si>
  <si>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</si>
  <si>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</si>
  <si>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</si>
  <si>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</si>
  <si>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</si>
  <si>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</si>
  <si>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</si>
  <si>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</si>
  <si>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</si>
  <si>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</si>
  <si>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</si>
  <si>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</si>
  <si>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</si>
  <si>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</si>
  <si>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</si>
  <si>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</si>
  <si>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</si>
  <si>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</si>
  <si>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</si>
  <si>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</si>
  <si>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</si>
  <si>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</si>
  <si>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</si>
  <si>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</si>
  <si>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</si>
  <si>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</si>
  <si>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</si>
  <si>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</si>
  <si>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</si>
  <si>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</si>
  <si>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</si>
  <si>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</si>
  <si>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</si>
  <si>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</si>
  <si>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</si>
  <si>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</si>
  <si>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</si>
  <si>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</si>
  <si>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</si>
  <si>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</si>
  <si>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</si>
  <si>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</si>
  <si>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</si>
  <si>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</si>
  <si>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</si>
  <si>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</si>
  <si>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</si>
  <si>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</si>
  <si>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</si>
  <si>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</si>
  <si>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</si>
  <si>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</si>
  <si>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</si>
  <si>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</si>
  <si>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</si>
  <si>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</si>
  <si>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</si>
  <si>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</si>
  <si>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</si>
  <si>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</si>
  <si>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</si>
  <si>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</si>
  <si>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</si>
  <si>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</si>
  <si>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</si>
  <si>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</si>
  <si>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</si>
  <si>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</si>
  <si>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</si>
  <si>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</si>
  <si>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</si>
  <si>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</si>
  <si>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</si>
  <si>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</si>
  <si>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</si>
  <si>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</si>
  <si>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</si>
  <si>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</si>
  <si>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</si>
  <si>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</si>
  <si>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</si>
  <si>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</si>
  <si>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</si>
  <si>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</si>
  <si>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</si>
  <si>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</si>
  <si>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</si>
  <si>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</si>
  <si>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</si>
  <si>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</si>
  <si>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</si>
  <si>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</si>
  <si>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</si>
  <si>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</si>
  <si>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</si>
  <si>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</si>
  <si>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</si>
  <si>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</si>
  <si>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</si>
  <si>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</si>
  <si>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</si>
  <si>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</si>
  <si>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</si>
  <si>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</si>
  <si>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</si>
  <si>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</si>
  <si>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</si>
  <si>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</si>
  <si>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</si>
  <si>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</si>
  <si>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</si>
  <si>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</si>
  <si>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</si>
  <si>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</si>
  <si>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</si>
  <si>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</si>
  <si>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</si>
  <si>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</si>
  <si>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</si>
  <si>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</si>
  <si>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</si>
  <si>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</si>
  <si>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</si>
  <si>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</si>
  <si>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</si>
  <si>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</si>
  <si>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</si>
  <si>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</si>
  <si>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</si>
  <si>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</si>
  <si>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</si>
  <si>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</si>
  <si>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</si>
  <si>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</si>
  <si>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</si>
  <si>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</si>
  <si>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</si>
  <si>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</si>
  <si>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</si>
  <si>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</si>
  <si>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</si>
  <si>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</si>
  <si>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</si>
  <si>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</si>
  <si>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</si>
  <si>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</si>
  <si>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</si>
  <si>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</si>
  <si>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</si>
  <si>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</si>
  <si>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</si>
  <si>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</si>
  <si>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</si>
  <si>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</si>
  <si>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</si>
  <si>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</si>
  <si>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</si>
  <si>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</si>
  <si>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</si>
  <si>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</si>
  <si>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</si>
  <si>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</si>
  <si>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</si>
  <si>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</si>
  <si>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</si>
  <si>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</si>
  <si>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</si>
  <si>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</si>
  <si>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</si>
  <si>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</si>
  <si>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</si>
  <si>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</si>
  <si>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</si>
  <si>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</si>
  <si>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</si>
  <si>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</si>
  <si>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</si>
  <si>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</si>
  <si>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</si>
  <si>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</si>
  <si>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</si>
  <si>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</si>
  <si>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</si>
  <si>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</si>
  <si>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</si>
  <si>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</si>
  <si>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</si>
  <si>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</si>
  <si>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</si>
  <si>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</si>
  <si>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</si>
  <si>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</si>
  <si>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</si>
  <si>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</si>
  <si>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</si>
  <si>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</si>
  <si>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</si>
  <si>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</si>
  <si>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</si>
  <si>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</si>
  <si>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</si>
  <si>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</si>
  <si>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</si>
  <si>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</si>
  <si>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</si>
  <si>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</si>
  <si>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</si>
  <si>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</si>
  <si>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</si>
  <si>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</si>
  <si>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</si>
  <si>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</si>
  <si>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</si>
  <si>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</si>
  <si>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</si>
  <si>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</si>
  <si>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</si>
  <si>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</si>
  <si>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</si>
  <si>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</si>
  <si>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</si>
  <si>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</si>
  <si>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</si>
  <si>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</si>
  <si>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</si>
  <si>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</si>
  <si>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</si>
  <si>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</si>
  <si>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</si>
  <si>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</si>
  <si>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</si>
  <si>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</si>
  <si>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</si>
  <si>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</si>
  <si>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</si>
  <si>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</si>
  <si>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</si>
  <si>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</si>
  <si>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</si>
  <si>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</si>
  <si>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</si>
  <si>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</si>
  <si>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</si>
  <si>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</si>
  <si>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</si>
  <si>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</si>
  <si>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</si>
  <si>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</si>
  <si>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</si>
  <si>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</si>
  <si>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</si>
  <si>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</si>
  <si>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</si>
  <si>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</si>
  <si>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</si>
  <si>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</si>
  <si>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</si>
  <si>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</si>
  <si>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</si>
  <si>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</si>
  <si>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</si>
  <si>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</si>
  <si>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</si>
  <si>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</si>
  <si>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</si>
  <si>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</si>
  <si>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</si>
  <si>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</si>
  <si>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</si>
  <si>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</si>
  <si>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</si>
  <si>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</si>
  <si>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</si>
  <si>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</si>
  <si>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</si>
  <si>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</si>
  <si>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</si>
  <si>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</si>
  <si>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</si>
  <si>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</si>
  <si>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</si>
  <si>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</si>
  <si>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</si>
  <si>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</si>
  <si>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</si>
  <si>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</si>
  <si>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</si>
  <si>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</si>
  <si>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</si>
  <si>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</si>
  <si>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</si>
  <si>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</si>
  <si>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</si>
  <si>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</si>
  <si>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</si>
  <si>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</si>
  <si>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</si>
  <si>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</si>
  <si>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</si>
  <si>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</si>
  <si>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</si>
  <si>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</si>
  <si>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</si>
  <si>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</si>
  <si>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</si>
  <si>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</si>
  <si>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</si>
  <si>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</si>
  <si>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</si>
  <si>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</si>
  <si>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</si>
  <si>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</si>
  <si>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</si>
  <si>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</si>
  <si>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</si>
  <si>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</si>
  <si>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</si>
  <si>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</si>
  <si>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</si>
  <si>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</si>
  <si>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</si>
  <si>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</si>
  <si>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</si>
  <si>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</si>
  <si>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</si>
  <si>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</si>
  <si>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</si>
  <si>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</si>
  <si>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</si>
  <si>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</si>
  <si>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</si>
  <si>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</si>
  <si>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</si>
  <si>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</si>
  <si>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</si>
  <si>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</si>
  <si>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</si>
  <si>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</si>
  <si>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</si>
  <si>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</si>
  <si>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</si>
  <si>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</si>
  <si>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</si>
  <si>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</si>
  <si>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</si>
  <si>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</si>
  <si>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</si>
  <si>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</si>
  <si>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</si>
  <si>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</si>
  <si>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</si>
  <si>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</si>
  <si>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</si>
  <si>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</si>
  <si>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</si>
  <si>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</si>
  <si>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</si>
  <si>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</si>
  <si>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</si>
  <si>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</si>
  <si>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</si>
  <si>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</si>
  <si>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</si>
  <si>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</si>
  <si>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</si>
  <si>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</si>
  <si>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</si>
  <si>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</si>
  <si>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</si>
  <si>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</si>
  <si>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</si>
  <si>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</si>
  <si>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</si>
  <si>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</si>
  <si>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</si>
  <si>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</si>
  <si>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</si>
  <si>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</si>
  <si>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</si>
  <si>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</si>
  <si>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</si>
  <si>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</si>
  <si>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</si>
  <si>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</si>
  <si>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</si>
  <si>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</si>
  <si>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</si>
  <si>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</si>
  <si>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</si>
  <si>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</si>
  <si>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</si>
  <si>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</si>
  <si>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</si>
  <si>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</si>
  <si>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</si>
  <si>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</si>
  <si>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</si>
  <si>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</si>
  <si>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</si>
  <si>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</si>
  <si>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</si>
  <si>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</si>
  <si>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</si>
  <si>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</si>
  <si>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</si>
  <si>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</si>
  <si>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</si>
  <si>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</si>
  <si>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</si>
  <si>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</si>
  <si>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</si>
  <si>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</si>
  <si>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</si>
  <si>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</si>
  <si>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</si>
  <si>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</si>
  <si>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</si>
  <si>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</si>
  <si>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</si>
  <si>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</si>
  <si>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</si>
  <si>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</si>
  <si>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</si>
  <si>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</si>
  <si>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</si>
  <si>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</si>
  <si>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</si>
  <si>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</si>
  <si>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</si>
  <si>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</si>
  <si>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</si>
  <si>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</si>
  <si>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</si>
  <si>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</si>
  <si>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</si>
  <si>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</si>
  <si>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</si>
  <si>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</si>
  <si>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</si>
  <si>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</si>
  <si>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</si>
  <si>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</si>
  <si>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</si>
  <si>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</si>
  <si>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</si>
  <si>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</si>
  <si>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</si>
  <si>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</si>
  <si>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</si>
  <si>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</si>
  <si>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</si>
  <si>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</si>
  <si>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</si>
  <si>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</si>
  <si>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</si>
  <si>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</si>
  <si>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</si>
  <si>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</si>
  <si>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</si>
  <si>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</si>
  <si>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</si>
  <si>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</si>
  <si>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</si>
  <si>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</si>
  <si>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</si>
  <si>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</si>
  <si>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</si>
  <si>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</si>
  <si>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</si>
  <si>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</si>
  <si>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</si>
  <si>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</si>
  <si>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</si>
  <si>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</si>
  <si>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</si>
  <si>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</si>
  <si>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</si>
  <si>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</si>
  <si>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</si>
  <si>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</si>
  <si>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</si>
  <si>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</si>
  <si>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</si>
  <si>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</si>
  <si>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</si>
  <si>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</si>
  <si>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</si>
  <si>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</si>
  <si>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</si>
  <si>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</si>
  <si>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</si>
  <si>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</si>
  <si>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</si>
  <si>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</si>
  <si>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</si>
  <si>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</si>
  <si>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</si>
  <si>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</si>
  <si>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</si>
  <si>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</si>
  <si>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</si>
  <si>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</si>
  <si>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</si>
  <si>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</si>
  <si>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</si>
  <si>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</si>
  <si>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</si>
  <si>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</si>
  <si>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</si>
  <si>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</si>
  <si>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</si>
  <si>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</si>
  <si>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</si>
  <si>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</si>
  <si>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</si>
  <si>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</si>
  <si>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</si>
  <si>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</si>
  <si>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</si>
  <si>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</si>
  <si>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</si>
  <si>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</si>
  <si>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</si>
  <si>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</si>
  <si>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</si>
  <si>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</si>
  <si>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</si>
  <si>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</si>
  <si>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</si>
  <si>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</si>
  <si>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</si>
  <si>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</si>
  <si>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</si>
  <si>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</si>
  <si>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</si>
  <si>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</si>
  <si>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</si>
  <si>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</si>
  <si>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</si>
  <si>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</si>
  <si>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</si>
  <si>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</si>
  <si>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</si>
  <si>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</si>
  <si>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</si>
  <si>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</si>
  <si>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</si>
  <si>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</si>
  <si>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</si>
  <si>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</si>
  <si>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</si>
  <si>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</si>
  <si>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</si>
  <si>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</si>
  <si>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</si>
  <si>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</si>
  <si>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</si>
  <si>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</si>
  <si>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</si>
  <si>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</si>
  <si>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</si>
  <si>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</si>
  <si>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</si>
  <si>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</si>
  <si>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</si>
  <si>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</si>
  <si>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</si>
  <si>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</si>
  <si>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</si>
  <si>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</si>
  <si>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</si>
  <si>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</si>
  <si>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</si>
  <si>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</si>
  <si>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</si>
  <si>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</si>
  <si>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</si>
  <si>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</si>
  <si>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</si>
  <si>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</si>
  <si>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</si>
  <si>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</si>
  <si>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</si>
  <si>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</si>
  <si>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</si>
  <si>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</si>
  <si>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</si>
  <si>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</si>
  <si>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</si>
  <si>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</si>
  <si>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</si>
  <si>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</si>
  <si>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</si>
  <si>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</si>
  <si>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</si>
  <si>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</si>
  <si>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</si>
  <si>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</si>
  <si>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</si>
  <si>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</si>
  <si>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</si>
  <si>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</si>
  <si>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</si>
  <si>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</si>
  <si>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</si>
  <si>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</si>
  <si>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</si>
  <si>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</si>
  <si>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</si>
  <si>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</si>
  <si>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</si>
  <si>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</si>
  <si>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</si>
  <si>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</si>
  <si>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</si>
  <si>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</si>
  <si>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</si>
  <si>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</si>
  <si>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</si>
  <si>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</si>
  <si>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</si>
  <si>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</si>
  <si>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</si>
  <si>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</si>
  <si>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</si>
  <si>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</si>
  <si>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</si>
  <si>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</si>
  <si>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</si>
  <si>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</si>
  <si>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</si>
  <si>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</si>
  <si>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</si>
  <si>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</si>
  <si>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</si>
  <si>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</si>
  <si>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</si>
  <si>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</si>
  <si>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</si>
  <si>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</si>
  <si>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</si>
  <si>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</si>
  <si>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</si>
  <si>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</si>
  <si>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</si>
  <si>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</si>
  <si>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</si>
  <si>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</si>
  <si>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</si>
  <si>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</si>
  <si>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</si>
  <si>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</si>
  <si>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</si>
  <si>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</si>
  <si>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</si>
  <si>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</si>
  <si>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</si>
  <si>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</si>
  <si>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</si>
  <si>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</si>
  <si>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</si>
  <si>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</si>
  <si>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</si>
  <si>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</si>
  <si>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</si>
  <si>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</si>
  <si>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</si>
  <si>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</si>
  <si>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</si>
  <si>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</si>
  <si>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</si>
  <si>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</si>
  <si>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</si>
  <si>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</si>
  <si>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</si>
  <si>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</si>
  <si>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</si>
  <si>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</si>
  <si>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</si>
  <si>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</si>
  <si>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</si>
  <si>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</si>
  <si>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</si>
  <si>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</si>
  <si>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</si>
  <si>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</si>
  <si>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</si>
  <si>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</si>
  <si>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</si>
  <si>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</si>
  <si>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</si>
  <si>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</si>
  <si>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</si>
  <si>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</si>
  <si>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</si>
  <si>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</si>
  <si>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</si>
  <si>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</si>
  <si>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</si>
  <si>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</si>
  <si>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</si>
  <si>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</si>
  <si>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</si>
  <si>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</si>
  <si>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</si>
  <si>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</si>
  <si>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</si>
  <si>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</si>
  <si>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</si>
  <si>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</si>
  <si>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</si>
  <si>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</si>
  <si>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</si>
  <si>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</si>
  <si>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</si>
  <si>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</si>
  <si>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</si>
  <si>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</si>
  <si>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</si>
  <si>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</si>
  <si>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</si>
  <si>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</si>
  <si>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</si>
  <si>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</si>
  <si>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</si>
  <si>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</si>
  <si>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</si>
  <si>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</si>
  <si>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</si>
  <si>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</si>
  <si>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</si>
  <si>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</si>
  <si>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</si>
  <si>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</si>
  <si>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</si>
  <si>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</si>
  <si>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</si>
  <si>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</si>
  <si>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</si>
  <si>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</si>
  <si>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</si>
  <si>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</si>
  <si>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</si>
  <si>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</si>
  <si>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</si>
  <si>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</si>
  <si>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</si>
  <si>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</si>
  <si>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</si>
  <si>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</si>
  <si>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</si>
  <si>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</si>
  <si>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</si>
  <si>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</si>
  <si>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</si>
  <si>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</si>
  <si>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</si>
  <si>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</si>
  <si>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</si>
  <si>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</si>
  <si>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</si>
  <si>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</si>
  <si>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</si>
  <si>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</si>
  <si>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</si>
  <si>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</si>
  <si>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</si>
  <si>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</si>
  <si>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</si>
  <si>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</si>
  <si>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</si>
  <si>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</si>
  <si>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</si>
  <si>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</si>
  <si>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</si>
  <si>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</si>
  <si>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</si>
  <si>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</si>
  <si>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</si>
  <si>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</si>
  <si>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</si>
  <si>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</si>
  <si>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</si>
  <si>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</si>
  <si>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</si>
  <si>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</si>
  <si>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</si>
  <si>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</si>
  <si>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</si>
  <si>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</si>
  <si>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</si>
  <si>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</si>
  <si>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</si>
  <si>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</si>
  <si>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</si>
  <si>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</si>
  <si>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</si>
  <si>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</si>
  <si>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</si>
  <si>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</si>
  <si>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</si>
  <si>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</si>
  <si>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</si>
  <si>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</si>
  <si>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</si>
  <si>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</si>
  <si>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</si>
  <si>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</si>
  <si>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</si>
  <si>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</si>
  <si>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</si>
  <si>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</si>
  <si>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</si>
  <si>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</si>
  <si>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</si>
  <si>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</si>
  <si>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</si>
  <si>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</si>
  <si>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</si>
  <si>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</si>
  <si>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</si>
  <si>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</si>
  <si>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</si>
  <si>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</si>
  <si>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</si>
  <si>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</si>
  <si>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</si>
  <si>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</si>
  <si>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</si>
  <si>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</si>
  <si>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</si>
  <si>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</si>
  <si>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</si>
  <si>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</si>
  <si>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</si>
  <si>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</si>
  <si>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</si>
  <si>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</si>
  <si>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</si>
  <si>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</si>
  <si>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</si>
  <si>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</si>
  <si>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</si>
  <si>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</si>
  <si>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</si>
  <si>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</si>
  <si>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</si>
  <si>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</si>
  <si>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</si>
  <si>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</si>
  <si>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</si>
  <si>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</si>
  <si>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</si>
  <si>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</si>
  <si>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</si>
  <si>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</si>
  <si>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</si>
  <si>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</si>
  <si>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</si>
  <si>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</si>
  <si>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</si>
  <si>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</si>
  <si>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</si>
  <si>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</si>
  <si>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</si>
  <si>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</si>
  <si>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</si>
  <si>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</si>
  <si>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</si>
  <si>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</si>
  <si>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</si>
  <si>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</si>
  <si>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</si>
  <si>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</si>
  <si>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</si>
  <si>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</si>
  <si>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</si>
  <si>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</si>
  <si>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</si>
  <si>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</si>
  <si>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</si>
  <si>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</si>
  <si>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</si>
  <si>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</si>
  <si>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</si>
  <si>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</si>
  <si>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</si>
  <si>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</si>
  <si>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</si>
  <si>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</si>
  <si>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</si>
  <si>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</si>
  <si>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</si>
  <si>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</si>
  <si>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</si>
  <si>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</si>
  <si>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</si>
  <si>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</si>
  <si>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</si>
  <si>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</si>
  <si>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</si>
  <si>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</si>
  <si>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</si>
  <si>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</si>
  <si>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</si>
  <si>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</si>
  <si>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</si>
  <si>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</si>
  <si>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</si>
  <si>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</si>
  <si>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</si>
  <si>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</si>
  <si>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</si>
  <si>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</si>
  <si>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</si>
  <si>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</si>
  <si>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</si>
  <si>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</si>
  <si>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</si>
  <si>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</si>
  <si>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</si>
  <si>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</si>
  <si>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</si>
  <si>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</si>
  <si>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</si>
  <si>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</si>
  <si>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</si>
  <si>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</si>
  <si>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</si>
  <si>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</si>
  <si>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</si>
  <si>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</si>
  <si>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</si>
  <si>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</si>
  <si>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</si>
  <si>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</si>
  <si>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</si>
  <si>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</si>
  <si>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</si>
  <si>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</si>
  <si>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</si>
  <si>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</si>
  <si>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</si>
  <si>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</si>
  <si>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</si>
  <si>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</si>
  <si>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</si>
  <si>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</si>
  <si>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</si>
  <si>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</si>
  <si>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</si>
  <si>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</si>
  <si>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</si>
  <si>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</si>
  <si>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</si>
  <si>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</si>
  <si>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</si>
  <si>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</si>
  <si>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</si>
  <si>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</si>
  <si>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</si>
  <si>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</si>
  <si>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</si>
  <si>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</si>
  <si>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</si>
  <si>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</si>
  <si>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</si>
  <si>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</si>
  <si>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</si>
  <si>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</si>
  <si>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</si>
  <si>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</si>
  <si>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</si>
  <si>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</si>
  <si>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</si>
  <si>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</si>
  <si>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</si>
  <si>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</si>
  <si>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</si>
  <si>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</si>
  <si>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</si>
  <si>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</si>
  <si>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</si>
  <si>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</si>
  <si>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</si>
  <si>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</si>
  <si>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</si>
  <si>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</si>
  <si>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</si>
  <si>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</si>
  <si>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</si>
  <si>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</si>
  <si>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</si>
  <si>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</si>
  <si>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</si>
  <si>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</si>
  <si>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</si>
  <si>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</si>
  <si>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</si>
  <si>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</si>
  <si>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</si>
  <si>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</si>
  <si>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</si>
  <si>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</si>
  <si>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</si>
  <si>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</si>
  <si>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</si>
  <si>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</si>
  <si>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</si>
  <si>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</si>
  <si>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</si>
  <si>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</si>
  <si>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</si>
  <si>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</si>
  <si>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</si>
  <si>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</si>
  <si>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</si>
  <si>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</si>
  <si>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</si>
  <si>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</si>
  <si>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</si>
  <si>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</si>
  <si>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</si>
  <si>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</si>
  <si>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</si>
  <si>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</si>
  <si>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</si>
  <si>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</si>
  <si>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</si>
  <si>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</si>
  <si>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</si>
  <si>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</si>
  <si>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</si>
  <si>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</si>
  <si>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</si>
  <si>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</si>
  <si>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</si>
  <si>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</si>
  <si>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</si>
  <si>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</si>
  <si>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</si>
  <si>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</si>
  <si>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</si>
  <si>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</si>
  <si>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</si>
  <si>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</si>
  <si>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</si>
  <si>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</si>
  <si>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</si>
  <si>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</si>
  <si>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</si>
  <si>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</si>
  <si>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</si>
  <si>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</si>
  <si>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</si>
  <si>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</si>
  <si>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</si>
  <si>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</si>
  <si>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</si>
  <si>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</si>
  <si>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</si>
  <si>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</si>
  <si>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</si>
  <si>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</si>
  <si>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</si>
  <si>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</si>
  <si>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</si>
  <si>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</si>
  <si>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</si>
  <si>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</si>
  <si>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</si>
  <si>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</si>
  <si>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</si>
  <si>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</si>
  <si>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</si>
  <si>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</si>
  <si>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</si>
  <si>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</si>
  <si>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</si>
  <si>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</si>
  <si>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</si>
  <si>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</si>
  <si>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</si>
  <si>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</si>
  <si>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</si>
  <si>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</si>
  <si>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</si>
  <si>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</si>
  <si>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</si>
  <si>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</si>
  <si>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</si>
  <si>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</si>
  <si>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</si>
  <si>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</si>
  <si>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</si>
  <si>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</si>
  <si>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</si>
  <si>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</si>
  <si>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</si>
  <si>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</si>
  <si>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</si>
  <si>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</si>
  <si>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</si>
  <si>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</si>
  <si>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</si>
  <si>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</si>
  <si>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</si>
  <si>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</si>
  <si>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</si>
  <si>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</si>
  <si>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</si>
  <si>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</si>
  <si>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</si>
  <si>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</si>
  <si>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</si>
  <si>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</si>
  <si>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</si>
  <si>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</si>
  <si>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</si>
  <si>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</si>
  <si>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</si>
  <si>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</si>
  <si>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</si>
  <si>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</si>
  <si>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</si>
  <si>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</si>
  <si>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</si>
  <si>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</si>
  <si>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</si>
  <si>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</si>
  <si>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</si>
  <si>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</si>
  <si>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</si>
  <si>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</si>
  <si>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</si>
  <si>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</si>
  <si>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</si>
  <si>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</si>
  <si>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</si>
  <si>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</si>
  <si>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</si>
  <si>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</si>
  <si>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</si>
  <si>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</si>
  <si>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</si>
  <si>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</si>
  <si>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</si>
  <si>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</si>
  <si>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</si>
  <si>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</si>
  <si>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</si>
  <si>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</si>
  <si>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</si>
  <si>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</si>
  <si>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</si>
  <si>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</si>
  <si>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</si>
  <si>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</si>
  <si>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</si>
  <si>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</si>
  <si>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</si>
  <si>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</si>
  <si>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</si>
  <si>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</si>
  <si>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</si>
  <si>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</si>
  <si>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</si>
  <si>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</si>
  <si>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</si>
  <si>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</si>
  <si>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</si>
  <si>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</si>
  <si>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</si>
  <si>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</si>
  <si>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</si>
  <si>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</si>
  <si>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</si>
  <si>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</si>
  <si>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</si>
  <si>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</si>
  <si>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</si>
  <si>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</si>
  <si>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</si>
  <si>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</si>
  <si>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</si>
  <si>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</si>
  <si>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</si>
  <si>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</si>
  <si>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</si>
  <si>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</si>
  <si>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</si>
  <si>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</si>
  <si>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</si>
  <si>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</si>
  <si>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</si>
  <si>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</si>
  <si>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</si>
  <si>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</si>
  <si>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</si>
  <si>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</si>
  <si>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</si>
  <si>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</si>
  <si>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</si>
  <si>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</si>
  <si>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</si>
  <si>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</si>
  <si>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</si>
  <si>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</si>
  <si>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</si>
  <si>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</si>
  <si>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</si>
  <si>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</si>
  <si>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</si>
  <si>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</si>
  <si>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</si>
  <si>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</si>
  <si>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</si>
  <si>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</si>
  <si>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</si>
  <si>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</si>
  <si>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</si>
  <si>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</si>
  <si>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</si>
  <si>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</si>
  <si>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</si>
  <si>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</si>
  <si>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</si>
  <si>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</si>
  <si>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</si>
  <si>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</si>
  <si>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</si>
  <si>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</si>
  <si>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</si>
  <si>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</si>
  <si>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</si>
  <si>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</si>
  <si>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</si>
  <si>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</si>
  <si>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</si>
  <si>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</si>
  <si>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</si>
  <si>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</si>
  <si>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</si>
  <si>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</si>
  <si>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</si>
  <si>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</si>
  <si>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</si>
  <si>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</si>
  <si>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</si>
  <si>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</si>
  <si>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</si>
  <si>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</si>
  <si>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</si>
  <si>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</si>
  <si>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</si>
  <si>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</si>
  <si>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</si>
  <si>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</si>
  <si>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</si>
  <si>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</si>
  <si>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</si>
  <si>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</si>
  <si>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</si>
  <si>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</si>
  <si>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</si>
  <si>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</si>
  <si>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</si>
  <si>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</si>
  <si>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</si>
  <si>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</si>
  <si>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</si>
  <si>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</si>
  <si>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</si>
  <si>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</si>
  <si>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</si>
  <si>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</si>
  <si>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</si>
  <si>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</si>
  <si>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</si>
  <si>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</si>
  <si>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</si>
  <si>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</si>
  <si>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</si>
  <si>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</si>
  <si>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</si>
  <si>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</si>
  <si>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</si>
  <si>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</si>
  <si>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</si>
  <si>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</si>
  <si>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</si>
  <si>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</si>
  <si>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</si>
  <si>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</si>
  <si>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</si>
  <si>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</si>
  <si>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</si>
  <si>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</si>
  <si>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</si>
  <si>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</si>
  <si>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</si>
  <si>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</si>
  <si>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</si>
  <si>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</si>
  <si>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</si>
  <si>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</si>
  <si>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</si>
  <si>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</si>
  <si>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</si>
  <si>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</si>
  <si>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</si>
  <si>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</si>
  <si>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</si>
  <si>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</si>
  <si>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</si>
  <si>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</si>
  <si>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</si>
  <si>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</si>
  <si>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</si>
  <si>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</si>
  <si>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</si>
  <si>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</si>
  <si>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</si>
  <si>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</si>
  <si>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</si>
  <si>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</si>
  <si>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</si>
  <si>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</si>
  <si>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</si>
  <si>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</si>
  <si>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</si>
  <si>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</si>
  <si>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</si>
  <si>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</si>
  <si>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</si>
  <si>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</si>
  <si>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</si>
  <si>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</si>
  <si>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</si>
  <si>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</si>
  <si>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</si>
  <si>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</si>
  <si>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</si>
  <si>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</si>
  <si>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</si>
  <si>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</si>
  <si>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</si>
  <si>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</si>
  <si>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</si>
  <si>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</si>
  <si>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</si>
  <si>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</si>
  <si>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</si>
  <si>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</si>
  <si>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</si>
  <si>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</si>
  <si>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</si>
  <si>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</si>
  <si>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</si>
  <si>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</si>
  <si>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</si>
  <si>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</si>
  <si>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</si>
  <si>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</si>
  <si>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</si>
  <si>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</si>
  <si>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</si>
  <si>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</si>
  <si>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</si>
  <si>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</si>
  <si>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</si>
  <si>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</si>
  <si>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</si>
  <si>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</si>
  <si>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</si>
  <si>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</si>
  <si>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</si>
  <si>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</si>
  <si>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</si>
  <si>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</si>
  <si>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</si>
  <si>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</si>
  <si>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</si>
  <si>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</si>
  <si>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</si>
  <si>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</si>
  <si>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</si>
  <si>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</si>
  <si>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</si>
  <si>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</si>
  <si>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</si>
  <si>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</si>
  <si>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</si>
  <si>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</si>
  <si>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</si>
  <si>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</si>
  <si>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</si>
  <si>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</si>
  <si>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</si>
  <si>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</si>
  <si>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</si>
  <si>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</si>
  <si>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</si>
  <si>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</si>
  <si>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</si>
  <si>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</si>
  <si>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</si>
  <si>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</si>
  <si>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</si>
  <si>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</si>
  <si>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</si>
  <si>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</si>
  <si>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</si>
  <si>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</si>
  <si>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</si>
  <si>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</si>
  <si>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</si>
  <si>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</si>
  <si>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</si>
  <si>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</si>
  <si>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</si>
  <si>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</si>
  <si>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</si>
  <si>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</si>
  <si>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</si>
  <si>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</si>
  <si>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</si>
  <si>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</si>
  <si>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</si>
  <si>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</si>
  <si>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</si>
  <si>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</si>
  <si>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</si>
  <si>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</si>
  <si>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</si>
  <si>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</si>
  <si>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</si>
  <si>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</si>
  <si>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</si>
  <si>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</si>
  <si>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</si>
  <si>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</si>
  <si>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</si>
  <si>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</si>
  <si>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</si>
  <si>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</si>
  <si>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</si>
  <si>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</si>
  <si>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</si>
  <si>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</si>
  <si>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</si>
  <si>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</si>
  <si>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</si>
  <si>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</si>
  <si>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</si>
  <si>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</si>
  <si>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</si>
  <si>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</si>
  <si>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</si>
  <si>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</si>
  <si>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</si>
  <si>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</si>
  <si>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</si>
  <si>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</si>
  <si>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</si>
  <si>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</si>
  <si>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</si>
  <si>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</si>
  <si>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</si>
  <si>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</si>
  <si>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</si>
  <si>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</si>
  <si>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</si>
  <si>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</si>
  <si>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</si>
  <si>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</si>
  <si>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</si>
  <si>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</si>
  <si>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</si>
  <si>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</si>
  <si>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</si>
  <si>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</si>
  <si>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</si>
  <si>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</si>
  <si>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</si>
  <si>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</si>
  <si>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</si>
  <si>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</si>
  <si>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</si>
  <si>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</si>
  <si>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</si>
  <si>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</si>
  <si>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</si>
  <si>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</si>
  <si>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</si>
  <si>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</si>
  <si>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</si>
  <si>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</si>
  <si>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</si>
  <si>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</si>
  <si>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</si>
  <si>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</si>
  <si>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</si>
  <si>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</si>
  <si>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</si>
  <si>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</si>
  <si>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</si>
  <si>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</si>
  <si>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</si>
  <si>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</si>
  <si>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</si>
  <si>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</si>
  <si>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</si>
  <si>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</si>
  <si>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</si>
  <si>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</si>
  <si>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</si>
  <si>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</si>
  <si>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</si>
  <si>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</si>
  <si>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</si>
  <si>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</si>
  <si>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</si>
  <si>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</si>
  <si>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</si>
  <si>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</si>
  <si>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</si>
  <si>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</si>
  <si>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</si>
  <si>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</si>
  <si>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</si>
  <si>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</si>
  <si>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</si>
  <si>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</si>
  <si>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</si>
  <si>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</si>
  <si>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</si>
  <si>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</si>
  <si>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</si>
  <si>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</si>
  <si>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</si>
  <si>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</si>
  <si>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</si>
  <si>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</si>
  <si>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</si>
  <si>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</si>
  <si>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</si>
  <si>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</si>
  <si>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</si>
  <si>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</si>
  <si>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</si>
  <si>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</si>
  <si>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</si>
  <si>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</si>
  <si>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</si>
  <si>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</si>
  <si>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</si>
  <si>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</si>
  <si>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</si>
  <si>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</si>
  <si>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</si>
  <si>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</si>
  <si>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</si>
  <si>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</si>
  <si>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</si>
  <si>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</si>
  <si>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</si>
  <si>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</si>
  <si>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</si>
  <si>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</si>
  <si>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</si>
  <si>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</si>
  <si>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</si>
  <si>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</si>
  <si>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</si>
  <si>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</si>
  <si>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</si>
  <si>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</si>
  <si>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</si>
  <si>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</si>
  <si>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</si>
  <si>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</si>
  <si>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</si>
  <si>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</si>
  <si>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</si>
  <si>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</si>
  <si>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</si>
  <si>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</si>
  <si>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</si>
  <si>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</si>
  <si>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</si>
  <si>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</si>
  <si>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</si>
  <si>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</si>
  <si>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</si>
  <si>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</si>
  <si>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</si>
  <si>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</si>
  <si>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</si>
  <si>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</si>
  <si>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</si>
  <si>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</si>
  <si>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</si>
  <si>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</si>
  <si>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</si>
  <si>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</si>
  <si>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</si>
  <si>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</si>
  <si>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</si>
  <si>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</si>
  <si>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</si>
  <si>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</si>
  <si>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</si>
  <si>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</si>
  <si>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</si>
  <si>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</si>
  <si>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</si>
  <si>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</si>
  <si>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</si>
  <si>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</si>
  <si>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</si>
  <si>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</si>
  <si>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</si>
  <si>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</si>
  <si>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</si>
  <si>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</si>
  <si>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</si>
  <si>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</si>
  <si>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</si>
  <si>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</si>
  <si>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</si>
  <si>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</si>
  <si>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</si>
  <si>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</si>
  <si>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</si>
  <si>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</si>
  <si>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</si>
  <si>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</si>
  <si>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</si>
  <si>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</si>
  <si>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</si>
  <si>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</si>
  <si>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</si>
  <si>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</si>
  <si>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</si>
  <si>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</si>
  <si>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</si>
  <si>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</si>
  <si>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</si>
  <si>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</si>
  <si>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</si>
  <si>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</si>
  <si>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</si>
  <si>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</si>
  <si>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</si>
  <si>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</si>
  <si>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</si>
  <si>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</si>
  <si>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</si>
  <si>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</si>
  <si>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</si>
  <si>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</si>
  <si>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</si>
  <si>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</si>
  <si>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</si>
  <si>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</si>
  <si>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</si>
  <si>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</si>
  <si>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</si>
  <si>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</si>
  <si>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</si>
  <si>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</si>
  <si>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</si>
  <si>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</si>
  <si>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</si>
  <si>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</si>
  <si>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</si>
  <si>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</si>
  <si>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</si>
  <si>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</si>
  <si>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</si>
  <si>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</si>
  <si>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</si>
  <si>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</si>
  <si>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</si>
  <si>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</si>
  <si>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</si>
  <si>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</si>
  <si>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</si>
  <si>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</si>
  <si>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</si>
  <si>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</si>
  <si>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</si>
  <si>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</si>
  <si>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</si>
  <si>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</si>
  <si>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</si>
  <si>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</si>
  <si>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</si>
  <si>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</si>
  <si>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</si>
  <si>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</si>
  <si>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</si>
  <si>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</si>
  <si>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</si>
  <si>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</si>
  <si>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</si>
  <si>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</si>
  <si>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</si>
  <si>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</si>
  <si>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</si>
  <si>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</si>
  <si>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</si>
  <si>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</si>
  <si>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</si>
  <si>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</si>
  <si>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</si>
  <si>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</si>
  <si>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</si>
  <si>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</si>
  <si>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</si>
  <si>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</si>
  <si>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</si>
  <si>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</si>
  <si>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</si>
  <si>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</si>
  <si>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</si>
  <si>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</si>
  <si>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</si>
  <si>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</si>
  <si>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</si>
  <si>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</si>
  <si>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</si>
  <si>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</si>
  <si>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</si>
  <si>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</si>
  <si>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</si>
  <si>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</si>
  <si>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</si>
  <si>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</si>
  <si>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</si>
  <si>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</si>
  <si>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</si>
  <si>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</si>
  <si>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</si>
  <si>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</si>
  <si>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</si>
  <si>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</si>
  <si>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</si>
  <si>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</si>
  <si>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</si>
  <si>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</si>
  <si>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</si>
  <si>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</si>
  <si>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</si>
  <si>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</si>
  <si>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</si>
  <si>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</si>
  <si>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</si>
  <si>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</si>
  <si>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</si>
  <si>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</si>
  <si>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</si>
  <si>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</si>
  <si>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</si>
  <si>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</si>
  <si>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</si>
  <si>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</si>
  <si>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</si>
  <si>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</si>
  <si>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</si>
  <si>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</si>
  <si>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</si>
  <si>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</si>
  <si>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</si>
  <si>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</si>
  <si>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</si>
  <si>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</si>
  <si>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</si>
  <si>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</si>
  <si>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</si>
  <si>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</si>
  <si>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</si>
  <si>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</si>
  <si>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</si>
  <si>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</si>
  <si>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</si>
  <si>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</si>
  <si>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</si>
  <si>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</si>
  <si>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</si>
  <si>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</si>
  <si>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</si>
  <si>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</si>
  <si>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</si>
  <si>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</si>
  <si>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</si>
  <si>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</si>
  <si>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</si>
  <si>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</si>
  <si>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</si>
  <si>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</si>
  <si>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</si>
  <si>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</si>
  <si>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</si>
  <si>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</si>
  <si>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</si>
  <si>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</si>
  <si>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</si>
  <si>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</si>
  <si>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</si>
  <si>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</si>
  <si>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</si>
  <si>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</si>
  <si>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</si>
  <si>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</si>
  <si>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</si>
  <si>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</si>
  <si>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</si>
  <si>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</si>
  <si>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</si>
  <si>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</si>
  <si>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</si>
  <si>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</si>
  <si>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</si>
  <si>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</si>
  <si>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</si>
  <si>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</si>
  <si>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</si>
  <si>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</si>
  <si>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</si>
  <si>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</si>
  <si>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</si>
  <si>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</si>
  <si>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</si>
  <si>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</si>
  <si>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</si>
  <si>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</si>
  <si>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</si>
  <si>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</si>
  <si>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</si>
  <si>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</si>
  <si>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</si>
  <si>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</si>
  <si>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</si>
  <si>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</si>
  <si>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</si>
  <si>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</si>
  <si>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</si>
  <si>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</si>
  <si>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</si>
  <si>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</si>
  <si>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</si>
  <si>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</si>
  <si>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</si>
  <si>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</si>
  <si>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</si>
  <si>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</si>
  <si>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</si>
  <si>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</si>
  <si>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</si>
  <si>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</si>
  <si>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</si>
  <si>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</si>
  <si>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</si>
  <si>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</si>
  <si>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</si>
  <si>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</si>
  <si>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</si>
  <si>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</si>
  <si>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</si>
  <si>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</si>
  <si>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</si>
  <si>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</si>
  <si>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</si>
  <si>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</si>
  <si>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</si>
  <si>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</si>
  <si>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</si>
  <si>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</si>
  <si>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</si>
  <si>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</si>
  <si>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</si>
  <si>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</si>
  <si>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</si>
  <si>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</si>
  <si>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</si>
  <si>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</si>
  <si>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</si>
  <si>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</si>
  <si>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</si>
  <si>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</si>
  <si>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</si>
  <si>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</si>
  <si>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</si>
  <si>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</si>
  <si>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</si>
  <si>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</si>
  <si>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</si>
  <si>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</si>
  <si>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</si>
  <si>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</si>
  <si>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</si>
  <si>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</si>
  <si>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</si>
  <si>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</si>
  <si>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</si>
  <si>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</si>
  <si>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</si>
  <si>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</si>
  <si>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</si>
  <si>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</si>
  <si>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</si>
  <si>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</si>
  <si>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</si>
  <si>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</si>
  <si>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</si>
  <si>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</si>
  <si>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</si>
  <si>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</si>
  <si>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</si>
  <si>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</si>
  <si>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</si>
  <si>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</si>
  <si>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</si>
  <si>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</si>
  <si>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</si>
  <si>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</si>
  <si>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</si>
  <si>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</si>
  <si>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</si>
  <si>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</si>
  <si>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</si>
  <si>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</si>
  <si>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</si>
  <si>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</si>
  <si>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</si>
  <si>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</si>
  <si>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</si>
  <si>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</si>
  <si>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</si>
  <si>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</si>
  <si>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</si>
  <si>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</si>
  <si>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</si>
  <si>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</si>
  <si>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</si>
  <si>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</si>
  <si>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</si>
  <si>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</si>
  <si>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</si>
  <si>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</si>
  <si>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</si>
  <si>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</si>
  <si>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</si>
  <si>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</si>
  <si>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</si>
  <si>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</si>
  <si>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</si>
  <si>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</si>
  <si>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</si>
  <si>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</si>
  <si>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</si>
  <si>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</si>
  <si>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</si>
  <si>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</si>
  <si>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</si>
  <si>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</si>
  <si>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</si>
  <si>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</si>
  <si>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</si>
  <si>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</si>
  <si>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</si>
  <si>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</si>
  <si>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</si>
  <si>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</si>
  <si>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</si>
  <si>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</si>
  <si>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</si>
  <si>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</si>
  <si>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</si>
  <si>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</si>
  <si>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</si>
  <si>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</si>
  <si>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</si>
  <si>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</si>
  <si>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</si>
  <si>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</si>
  <si>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</si>
  <si>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</si>
  <si>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</si>
  <si>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</si>
  <si>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</si>
  <si>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</si>
  <si>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</si>
  <si>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</si>
  <si>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</si>
  <si>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</si>
  <si>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</si>
  <si>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</si>
  <si>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</si>
  <si>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</si>
  <si>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</si>
  <si>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</si>
  <si>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</si>
  <si>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</si>
  <si>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</si>
  <si>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</si>
  <si>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</si>
  <si>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</si>
  <si>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</si>
  <si>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</si>
  <si>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</si>
  <si>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</si>
  <si>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</si>
  <si>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</si>
  <si>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</si>
  <si>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</si>
  <si>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</si>
  <si>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</si>
  <si>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</si>
  <si>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</si>
  <si>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</si>
  <si>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</si>
  <si>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</si>
  <si>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</si>
  <si>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</si>
  <si>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</si>
  <si>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</si>
  <si>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</si>
  <si>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</si>
  <si>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</si>
  <si>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</si>
  <si>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</si>
  <si>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</si>
  <si>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</si>
  <si>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</si>
  <si>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</si>
  <si>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</si>
  <si>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</si>
  <si>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</si>
  <si>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</si>
  <si>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</si>
  <si>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</si>
  <si>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</si>
  <si>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</si>
  <si>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</si>
  <si>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</si>
  <si>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</si>
  <si>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</si>
  <si>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</si>
  <si>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</si>
  <si>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</si>
  <si>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</si>
  <si>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</si>
  <si>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</si>
  <si>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</si>
  <si>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</si>
  <si>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</si>
  <si>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</si>
  <si>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</si>
  <si>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</si>
  <si>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</si>
  <si>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</si>
  <si>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</si>
  <si>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</si>
  <si>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</si>
  <si>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</si>
  <si>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</si>
  <si>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</si>
  <si>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</si>
  <si>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</si>
  <si>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</si>
  <si>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</si>
  <si>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</si>
  <si>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</si>
  <si>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</si>
  <si>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</si>
  <si>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</si>
  <si>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</si>
  <si>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</si>
  <si>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</si>
  <si>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</si>
  <si>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</si>
  <si>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</si>
  <si>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</si>
  <si>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</si>
  <si>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</si>
  <si>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</si>
  <si>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</si>
  <si>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</si>
  <si>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</si>
  <si>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</si>
  <si>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</si>
  <si>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</si>
  <si>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</si>
  <si>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</si>
  <si>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</si>
  <si>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</si>
  <si>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</si>
  <si>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</si>
  <si>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</si>
  <si>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</si>
  <si>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</si>
  <si>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</si>
  <si>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</si>
  <si>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</si>
  <si>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</si>
  <si>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</si>
  <si>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</si>
  <si>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</si>
  <si>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</si>
  <si>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</si>
  <si>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</si>
  <si>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</si>
  <si>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</si>
  <si>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</si>
  <si>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</si>
  <si>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</si>
  <si>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</si>
  <si>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</si>
  <si>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</si>
  <si>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</si>
  <si>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</si>
  <si>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</si>
  <si>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</si>
  <si>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</si>
  <si>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</si>
  <si>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</si>
  <si>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</si>
  <si>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</si>
  <si>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</si>
  <si>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</si>
  <si>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</si>
  <si>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</si>
  <si>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</si>
  <si>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</si>
  <si>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</si>
  <si>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</si>
  <si>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</si>
  <si>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</si>
  <si>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</si>
  <si>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</si>
  <si>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</si>
  <si>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</si>
  <si>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</si>
  <si>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</si>
  <si>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</si>
  <si>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</si>
  <si>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</si>
  <si>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</si>
  <si>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</si>
  <si>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</si>
  <si>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</si>
  <si>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</si>
  <si>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</si>
  <si>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</si>
  <si>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</si>
  <si>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</si>
  <si>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</si>
  <si>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</si>
  <si>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</si>
  <si>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</si>
  <si>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</si>
  <si>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</si>
  <si>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</si>
  <si>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</si>
  <si>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</si>
  <si>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</si>
  <si>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</si>
  <si>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</si>
  <si>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</si>
  <si>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</si>
  <si>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</si>
  <si>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</si>
  <si>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</si>
  <si>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</si>
  <si>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</si>
  <si>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</si>
  <si>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</si>
  <si>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</si>
  <si>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</si>
  <si>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</si>
  <si>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</si>
  <si>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</si>
  <si>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</si>
  <si>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</si>
  <si>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</si>
  <si>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</si>
  <si>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</si>
  <si>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</si>
  <si>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</si>
  <si>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</si>
  <si>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</si>
  <si>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</si>
  <si>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</si>
  <si>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</si>
  <si>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</si>
  <si>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</si>
  <si>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</si>
  <si>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</si>
  <si>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</si>
  <si>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</si>
  <si>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</si>
  <si>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</si>
  <si>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</si>
  <si>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</si>
  <si>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</si>
  <si>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</si>
  <si>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</si>
  <si>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</si>
  <si>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</si>
  <si>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</si>
  <si>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</si>
  <si>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</si>
  <si>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</si>
  <si>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</si>
  <si>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</si>
  <si>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</si>
  <si>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</si>
  <si>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</si>
  <si>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</si>
  <si>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</si>
  <si>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</si>
  <si>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</si>
  <si>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</si>
  <si>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</si>
  <si>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</si>
  <si>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</si>
  <si>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</si>
  <si>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</si>
  <si>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</si>
  <si>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</si>
  <si>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</si>
  <si>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</si>
  <si>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</si>
  <si>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</si>
  <si>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</si>
  <si>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</si>
  <si>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</si>
  <si>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</si>
  <si>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</si>
  <si>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</si>
  <si>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</si>
  <si>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</si>
  <si>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</si>
  <si>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</si>
  <si>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</si>
  <si>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</si>
  <si>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</si>
  <si>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</si>
  <si>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</si>
  <si>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</si>
  <si>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</si>
  <si>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</si>
  <si>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</si>
  <si>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</si>
  <si>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</si>
  <si>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</si>
  <si>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</si>
  <si>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</si>
  <si>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</si>
  <si>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</si>
  <si>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</si>
  <si>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</si>
  <si>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</si>
  <si>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</si>
  <si>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</si>
  <si>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</si>
  <si>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</si>
  <si>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</si>
  <si>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</si>
  <si>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</si>
  <si>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</si>
  <si>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</si>
  <si>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</si>
  <si>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</si>
  <si>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</si>
  <si>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</si>
  <si>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</si>
  <si>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</si>
  <si>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</si>
  <si>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</si>
  <si>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</si>
  <si>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</si>
  <si>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</si>
  <si>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</si>
  <si>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</si>
  <si>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</si>
  <si>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</si>
  <si>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</si>
  <si>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</si>
  <si>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</si>
  <si>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</si>
  <si>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</si>
  <si>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</si>
  <si>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</si>
  <si>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</si>
  <si>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</si>
  <si>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</si>
  <si>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</si>
  <si>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</si>
  <si>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</si>
  <si>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</si>
  <si>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</si>
  <si>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</si>
  <si>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</si>
  <si>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</si>
  <si>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</si>
  <si>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</si>
  <si>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</si>
  <si>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</si>
  <si>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</si>
  <si>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</si>
  <si>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</si>
  <si>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</si>
  <si>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</si>
  <si>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</si>
  <si>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</si>
  <si>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</si>
  <si>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</si>
  <si>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</si>
  <si>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</si>
  <si>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</si>
  <si>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</si>
  <si>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</si>
  <si>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</si>
  <si>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</si>
  <si>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</si>
  <si>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</si>
  <si>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</si>
  <si>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</si>
  <si>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</si>
  <si>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</si>
  <si>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</si>
  <si>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</si>
  <si>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</si>
  <si>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</si>
  <si>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</si>
  <si>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</si>
  <si>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</si>
  <si>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</si>
  <si>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</si>
  <si>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</si>
  <si>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</si>
  <si>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</si>
  <si>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</si>
  <si>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</si>
  <si>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</si>
  <si>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</si>
  <si>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</si>
  <si>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</si>
  <si>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</si>
  <si>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</si>
  <si>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</si>
  <si>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</si>
  <si>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</si>
  <si>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</si>
  <si>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</si>
  <si>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</si>
  <si>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</si>
  <si>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</si>
  <si>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</si>
  <si>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</si>
  <si>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</si>
  <si>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</si>
  <si>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</si>
  <si>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</si>
  <si>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</si>
  <si>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</si>
  <si>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</si>
  <si>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</si>
  <si>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</si>
  <si>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</si>
  <si>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</si>
  <si>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</si>
  <si>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</si>
  <si>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</si>
  <si>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</si>
  <si>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</si>
  <si>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</si>
  <si>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</si>
  <si>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</si>
  <si>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</si>
  <si>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</si>
  <si>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</si>
  <si>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</si>
  <si>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</si>
  <si>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</si>
  <si>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</si>
  <si>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</si>
  <si>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</si>
  <si>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</si>
  <si>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</si>
  <si>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</si>
  <si>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</si>
  <si>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</si>
  <si>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</si>
  <si>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</si>
  <si>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</si>
  <si>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</si>
  <si>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</si>
  <si>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</si>
  <si>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</si>
  <si>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</si>
  <si>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</si>
  <si>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</si>
  <si>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</si>
  <si>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</si>
  <si>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</si>
  <si>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</si>
  <si>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</si>
  <si>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</si>
  <si>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</si>
  <si>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</si>
  <si>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</si>
  <si>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</si>
  <si>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</si>
  <si>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</si>
  <si>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</si>
  <si>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</si>
  <si>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</si>
  <si>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</si>
  <si>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</si>
  <si>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</si>
  <si>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</si>
  <si>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</si>
  <si>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</si>
  <si>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</si>
  <si>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</si>
  <si>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</si>
  <si>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</si>
  <si>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</si>
  <si>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</si>
  <si>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</si>
  <si>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</si>
  <si>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</si>
  <si>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</si>
  <si>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</si>
  <si>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</si>
  <si>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</si>
  <si>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</si>
  <si>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</si>
  <si>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</si>
  <si>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</si>
  <si>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</si>
  <si>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</si>
  <si>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</si>
  <si>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</si>
  <si>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</si>
  <si>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</si>
  <si>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</si>
  <si>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</si>
  <si>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</si>
  <si>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</si>
  <si>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</si>
  <si>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</si>
  <si>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</si>
  <si>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</si>
  <si>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</si>
  <si>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</si>
  <si>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</si>
  <si>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</si>
  <si>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</si>
  <si>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</si>
  <si>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</si>
  <si>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</si>
  <si>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</si>
  <si>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</si>
  <si>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</si>
  <si>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</si>
  <si>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</si>
  <si>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</si>
  <si>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</si>
  <si>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</si>
  <si>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</si>
  <si>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</si>
  <si>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</si>
  <si>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</si>
  <si>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</si>
  <si>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</si>
  <si>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</si>
  <si>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</si>
  <si>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</si>
  <si>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</si>
  <si>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</si>
  <si>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</si>
  <si>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</si>
  <si>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</si>
  <si>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</si>
  <si>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</si>
  <si>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</si>
  <si>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</si>
  <si>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</si>
  <si>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</si>
  <si>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</si>
  <si>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</si>
  <si>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</si>
  <si>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</si>
  <si>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</si>
  <si>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</si>
  <si>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</si>
  <si>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</si>
  <si>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</si>
  <si>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</si>
  <si>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</si>
  <si>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</si>
  <si>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</si>
  <si>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</si>
  <si>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</si>
  <si>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</si>
  <si>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</si>
  <si>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</si>
  <si>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</si>
  <si>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</si>
  <si>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</si>
  <si>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</si>
  <si>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</si>
  <si>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</si>
  <si>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</si>
  <si>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</si>
  <si>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</si>
  <si>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</si>
  <si>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</si>
  <si>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</si>
  <si>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</si>
  <si>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</si>
  <si>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</si>
  <si>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</si>
  <si>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</si>
  <si>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</si>
  <si>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</si>
  <si>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</si>
  <si>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</si>
  <si>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</si>
  <si>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</si>
  <si>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</si>
  <si>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</si>
  <si>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</si>
  <si>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</si>
  <si>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</si>
  <si>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</si>
  <si>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</si>
  <si>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</si>
  <si>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</si>
  <si>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</si>
  <si>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</si>
  <si>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</si>
  <si>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</si>
  <si>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</si>
  <si>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</si>
  <si>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</si>
  <si>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</si>
  <si>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</si>
  <si>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</si>
  <si>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</si>
  <si>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</si>
  <si>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</si>
  <si>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</si>
  <si>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</si>
  <si>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</si>
  <si>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</si>
  <si>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</si>
  <si>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</si>
  <si>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</si>
  <si>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</si>
  <si>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</si>
  <si>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</si>
  <si>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</si>
  <si>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</si>
  <si>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</si>
  <si>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</si>
  <si>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</si>
  <si>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</si>
  <si>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</si>
  <si>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</si>
  <si>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</si>
  <si>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</si>
  <si>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</si>
  <si>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</si>
  <si>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</si>
  <si>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</si>
  <si>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</si>
  <si>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</si>
  <si>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</si>
  <si>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</si>
  <si>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</si>
  <si>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</si>
  <si>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</si>
  <si>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</si>
  <si>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</si>
  <si>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</si>
  <si>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</si>
  <si>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</si>
  <si>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</si>
  <si>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</si>
  <si>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</si>
  <si>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</si>
  <si>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</si>
  <si>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</si>
  <si>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</si>
  <si>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</si>
  <si>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</si>
  <si>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</si>
  <si>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</si>
  <si>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</si>
  <si>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</si>
  <si>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</si>
  <si>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</si>
  <si>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</si>
  <si>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</si>
  <si>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</si>
  <si>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</si>
  <si>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</si>
  <si>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</si>
  <si>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</si>
  <si>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</si>
  <si>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</si>
  <si>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</si>
  <si>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</si>
  <si>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</si>
  <si>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</si>
  <si>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</si>
  <si>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</si>
  <si>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</si>
  <si>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</si>
  <si>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</si>
  <si>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</si>
  <si>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</si>
  <si>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</si>
  <si>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</si>
  <si>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</si>
  <si>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</si>
  <si>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</si>
  <si>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</si>
  <si>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</si>
  <si>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</si>
  <si>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</si>
  <si>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</si>
  <si>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</si>
  <si>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</si>
  <si>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</si>
  <si>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</si>
  <si>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</si>
  <si>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</si>
  <si>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</si>
  <si>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</si>
  <si>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</si>
  <si>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</si>
  <si>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</si>
  <si>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</si>
  <si>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</si>
  <si>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</si>
  <si>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</si>
  <si>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</si>
  <si>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</si>
  <si>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</si>
  <si>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</si>
  <si>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</si>
  <si>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</si>
  <si>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</si>
  <si>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</si>
  <si>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</si>
  <si>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</si>
  <si>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</si>
  <si>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</si>
  <si>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</si>
  <si>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</si>
  <si>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</si>
  <si>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</si>
  <si>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</si>
  <si>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</si>
  <si>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</si>
  <si>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</si>
  <si>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</si>
  <si>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</si>
  <si>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</si>
  <si>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</si>
  <si>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</si>
  <si>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</si>
  <si>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</si>
  <si>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</si>
  <si>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</si>
  <si>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</si>
  <si>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</si>
  <si>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</si>
  <si>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</si>
  <si>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</si>
  <si>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</si>
  <si>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</si>
  <si>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</si>
  <si>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</si>
  <si>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</si>
  <si>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</si>
  <si>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</si>
  <si>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</si>
  <si>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</si>
  <si>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</si>
  <si>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</si>
  <si>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</si>
  <si>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</si>
  <si>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</si>
  <si>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</si>
  <si>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</si>
  <si>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</si>
  <si>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</si>
  <si>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</si>
  <si>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</si>
  <si>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</si>
  <si>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</si>
  <si>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</si>
  <si>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</si>
  <si>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</si>
  <si>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</si>
  <si>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</si>
  <si>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</si>
  <si>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</si>
  <si>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</si>
  <si>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</si>
  <si>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</si>
  <si>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</si>
  <si>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</si>
  <si>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</si>
  <si>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</si>
  <si>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</si>
  <si>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</si>
  <si>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</si>
  <si>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</si>
  <si>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</si>
  <si>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</si>
  <si>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</si>
  <si>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</si>
  <si>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</si>
  <si>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</si>
  <si>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</si>
  <si>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</si>
  <si>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</si>
  <si>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</si>
  <si>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</si>
  <si>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</si>
  <si>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</si>
  <si>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</si>
  <si>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</si>
  <si>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</si>
  <si>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</si>
  <si>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</si>
  <si>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</si>
  <si>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</si>
  <si>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</si>
  <si>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</si>
  <si>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</si>
  <si>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</si>
  <si>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</si>
  <si>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</si>
  <si>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</si>
  <si>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</si>
  <si>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</si>
  <si>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</si>
  <si>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</si>
  <si>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</si>
  <si>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</si>
  <si>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</si>
  <si>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</si>
  <si>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</si>
  <si>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</si>
  <si>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</si>
  <si>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</si>
  <si>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</si>
  <si>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</si>
  <si>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</si>
  <si>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</si>
  <si>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</si>
  <si>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</si>
  <si>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</si>
  <si>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</si>
  <si>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</si>
  <si>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</si>
  <si>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</si>
  <si>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</si>
  <si>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</si>
  <si>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</si>
  <si>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</si>
  <si>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</si>
  <si>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</si>
  <si>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</si>
  <si>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</si>
  <si>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</si>
  <si>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</si>
  <si>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</si>
  <si>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</si>
  <si>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</si>
  <si>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</si>
  <si>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</si>
  <si>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</si>
  <si>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</si>
  <si>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</si>
  <si>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</si>
  <si>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</si>
  <si>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</si>
  <si>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</si>
  <si>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</si>
  <si>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</si>
  <si>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</si>
  <si>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</si>
  <si>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</si>
  <si>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</si>
  <si>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</si>
  <si>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</si>
  <si>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</si>
  <si>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</si>
  <si>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</si>
  <si>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</si>
  <si>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</si>
  <si>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</si>
  <si>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</si>
  <si>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</si>
  <si>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</si>
  <si>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</si>
  <si>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</si>
  <si>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</si>
  <si>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</si>
  <si>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</si>
  <si>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</si>
  <si>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</si>
  <si>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</si>
  <si>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</si>
  <si>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</si>
  <si>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</si>
  <si>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</si>
  <si>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</si>
  <si>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</si>
  <si>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</si>
  <si>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</si>
  <si>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</si>
  <si>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</si>
  <si>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</si>
  <si>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</si>
  <si>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</si>
  <si>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</si>
  <si>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</si>
  <si>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</si>
  <si>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</si>
  <si>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</si>
  <si>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</si>
  <si>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</si>
  <si>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</si>
  <si>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</si>
  <si>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</si>
  <si>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</si>
  <si>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</si>
  <si>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</si>
  <si>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</si>
  <si>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</si>
  <si>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</si>
  <si>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</si>
  <si>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</si>
  <si>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</si>
  <si>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</si>
  <si>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</si>
  <si>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</si>
  <si>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</si>
  <si>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</si>
  <si>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</si>
  <si>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</si>
  <si>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</si>
  <si>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</si>
  <si>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</si>
  <si>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</si>
  <si>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</si>
  <si>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</si>
  <si>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</si>
  <si>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</si>
  <si>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</si>
  <si>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</si>
  <si>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</si>
  <si>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</si>
  <si>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</si>
  <si>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</si>
  <si>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</si>
  <si>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</si>
  <si>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</si>
  <si>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</si>
  <si>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</si>
  <si>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</si>
  <si>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</si>
  <si>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</si>
  <si>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</si>
  <si>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</si>
  <si>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</si>
  <si>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</si>
  <si>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</si>
  <si>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</si>
  <si>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</si>
  <si>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</si>
  <si>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</si>
  <si>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</si>
  <si>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</si>
  <si>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</si>
  <si>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</si>
  <si>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</si>
  <si>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</si>
  <si>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</si>
  <si>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</si>
  <si>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</si>
  <si>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</si>
  <si>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</si>
  <si>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</si>
  <si>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</si>
  <si>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</si>
  <si>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</si>
  <si>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</si>
  <si>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</si>
  <si>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</si>
  <si>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</si>
  <si>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</si>
  <si>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</si>
  <si>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</si>
  <si>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</si>
  <si>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</si>
  <si>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</si>
  <si>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</si>
  <si>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</si>
  <si>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</si>
  <si>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</si>
  <si>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</si>
  <si>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</si>
  <si>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</si>
  <si>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</si>
  <si>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</si>
  <si>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</si>
  <si>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</si>
  <si>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</si>
  <si>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</si>
  <si>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</si>
  <si>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</si>
  <si>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</si>
  <si>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</si>
  <si>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</si>
  <si>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</si>
  <si>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</si>
  <si>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</si>
  <si>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</si>
  <si>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</si>
  <si>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</si>
  <si>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</si>
  <si>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</si>
  <si>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</si>
  <si>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</si>
  <si>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</si>
  <si>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</si>
  <si>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</si>
  <si>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</si>
  <si>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</si>
  <si>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</si>
  <si>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</si>
  <si>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</si>
  <si>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</si>
  <si>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</si>
  <si>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</si>
  <si>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</si>
  <si>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</si>
  <si>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</si>
  <si>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</si>
  <si>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</si>
  <si>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</si>
  <si>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</si>
  <si>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</si>
  <si>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</si>
  <si>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</si>
  <si>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</si>
  <si>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</si>
  <si>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</si>
  <si>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</si>
  <si>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</si>
  <si>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</si>
  <si>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</si>
  <si>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</si>
  <si>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</si>
  <si>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</si>
  <si>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</si>
  <si>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</si>
  <si>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</si>
  <si>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</si>
  <si>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</si>
  <si>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</si>
  <si>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</si>
  <si>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</si>
  <si>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</si>
  <si>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</si>
  <si>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</si>
  <si>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</si>
  <si>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</si>
  <si>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</si>
  <si>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</si>
  <si>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</si>
  <si>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</si>
  <si>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</si>
  <si>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</si>
  <si>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</si>
  <si>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</si>
  <si>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</si>
  <si>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</si>
  <si>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</si>
  <si>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</si>
  <si>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</si>
  <si>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</si>
  <si>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</si>
  <si>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</si>
  <si>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</si>
  <si>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</si>
  <si>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</si>
  <si>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</si>
  <si>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</si>
  <si>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</si>
  <si>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</si>
  <si>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</si>
  <si>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</si>
  <si>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</si>
  <si>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</si>
  <si>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</si>
  <si>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</si>
  <si>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</si>
  <si>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</si>
  <si>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</si>
  <si>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</si>
  <si>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</si>
  <si>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</si>
  <si>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</si>
  <si>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</si>
  <si>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</si>
  <si>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</si>
  <si>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</si>
  <si>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</si>
  <si>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</si>
  <si>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</si>
  <si>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</si>
  <si>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</si>
  <si>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</si>
  <si>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</si>
  <si>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</si>
  <si>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</si>
  <si>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</si>
  <si>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</si>
  <si>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</si>
  <si>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</si>
  <si>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</si>
  <si>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</si>
  <si>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</si>
  <si>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</si>
  <si>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</si>
  <si>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</si>
  <si>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</si>
  <si>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</si>
  <si>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</si>
  <si>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</si>
  <si>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</si>
  <si>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</si>
  <si>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</si>
  <si>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</si>
  <si>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</si>
  <si>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</si>
  <si>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</si>
  <si>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</si>
  <si>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</si>
  <si>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</si>
  <si>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</si>
  <si>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</si>
  <si>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</si>
  <si>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</si>
  <si>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</si>
  <si>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</si>
  <si>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</si>
  <si>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</si>
  <si>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</si>
  <si>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</si>
  <si>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</si>
  <si>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</si>
  <si>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</si>
  <si>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</si>
  <si>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</si>
  <si>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</si>
  <si>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</si>
  <si>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</si>
  <si>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</si>
  <si>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</si>
  <si>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</si>
  <si>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</si>
  <si>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</si>
  <si>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</si>
  <si>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</si>
  <si>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</si>
  <si>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</si>
  <si>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</si>
  <si>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</si>
  <si>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</si>
  <si>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</si>
  <si>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</si>
  <si>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</si>
  <si>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</si>
  <si>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</si>
  <si>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</si>
  <si>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</si>
  <si>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</si>
  <si>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</si>
  <si>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</si>
  <si>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</si>
  <si>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</si>
  <si>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</si>
  <si>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</si>
  <si>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</si>
  <si>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</si>
  <si>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</si>
  <si>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</si>
  <si>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</si>
  <si>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</si>
  <si>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</si>
  <si>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</si>
  <si>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</si>
  <si>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</si>
  <si>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</si>
  <si>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</si>
  <si>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</si>
  <si>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</si>
  <si>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</si>
  <si>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</si>
  <si>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</si>
  <si>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</si>
  <si>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</si>
  <si>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</si>
  <si>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</si>
  <si>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</si>
  <si>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</si>
  <si>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</si>
  <si>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</si>
  <si>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</si>
  <si>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</si>
  <si>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</si>
  <si>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</si>
  <si>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</si>
  <si>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</si>
  <si>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</si>
  <si>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</si>
  <si>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</si>
  <si>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</si>
  <si>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</si>
  <si>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</si>
  <si>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</si>
  <si>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</si>
  <si>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</si>
  <si>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</si>
  <si>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</si>
  <si>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</si>
  <si>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</si>
  <si>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</si>
  <si>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</si>
  <si>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</si>
  <si>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</si>
  <si>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</si>
  <si>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</si>
  <si>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</si>
  <si>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</si>
  <si>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</si>
  <si>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</si>
  <si>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</si>
  <si>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</si>
  <si>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</si>
  <si>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</si>
  <si>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</si>
  <si>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</si>
  <si>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</si>
  <si>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</si>
  <si>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</si>
  <si>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</si>
  <si>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</si>
  <si>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</si>
  <si>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</si>
  <si>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</si>
  <si>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</si>
  <si>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</si>
  <si>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</si>
  <si>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</si>
  <si>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</si>
  <si>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</si>
  <si>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</si>
  <si>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</si>
  <si>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</si>
  <si>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</si>
  <si>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</si>
  <si>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</si>
  <si>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</si>
  <si>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</si>
  <si>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</si>
  <si>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</si>
  <si>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</si>
  <si>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</si>
  <si>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</si>
  <si>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</si>
  <si>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</si>
  <si>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</si>
  <si>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</si>
  <si>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</si>
  <si>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</si>
  <si>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</si>
  <si>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</si>
  <si>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</si>
  <si>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</si>
  <si>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</si>
  <si>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</si>
  <si>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</si>
  <si>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</si>
  <si>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</si>
  <si>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</si>
  <si>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</si>
  <si>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</si>
  <si>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</si>
  <si>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</si>
  <si>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</si>
  <si>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</si>
  <si>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</si>
  <si>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</si>
  <si>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</si>
  <si>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</si>
  <si>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</si>
  <si>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</si>
  <si>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</si>
  <si>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</si>
  <si>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</si>
  <si>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</si>
  <si>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</si>
  <si>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</si>
  <si>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</si>
  <si>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</si>
  <si>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</si>
  <si>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</si>
  <si>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</si>
  <si>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</si>
  <si>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</si>
  <si>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</si>
  <si>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</si>
  <si>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</si>
  <si>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</si>
  <si>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</si>
  <si>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</si>
  <si>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</si>
  <si>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</si>
  <si>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</si>
  <si>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</si>
  <si>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</si>
  <si>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</si>
  <si>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</si>
  <si>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</si>
  <si>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</si>
  <si>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</si>
  <si>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</si>
  <si>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</si>
  <si>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</si>
  <si>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</si>
  <si>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</si>
  <si>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</si>
  <si>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</si>
  <si>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</si>
  <si>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</si>
  <si>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</si>
  <si>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</si>
  <si>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</si>
  <si>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</si>
  <si>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</si>
  <si>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</si>
  <si>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</si>
  <si>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</si>
  <si>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</si>
  <si>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</si>
  <si>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</si>
  <si>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</si>
  <si>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</si>
  <si>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</si>
  <si>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</si>
  <si>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</si>
  <si>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</si>
  <si>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</si>
  <si>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</si>
  <si>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</si>
  <si>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</si>
  <si>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</si>
  <si>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</si>
  <si>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</si>
  <si>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</si>
  <si>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</si>
  <si>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</si>
  <si>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</si>
  <si>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</si>
  <si>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</si>
  <si>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</si>
  <si>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</si>
  <si>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</si>
  <si>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</si>
  <si>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</si>
  <si>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</si>
  <si>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</si>
  <si>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</si>
  <si>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</si>
  <si>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</si>
  <si>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</si>
  <si>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</si>
  <si>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</si>
  <si>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</si>
  <si>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</si>
  <si>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</si>
  <si>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</si>
  <si>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</si>
  <si>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</si>
  <si>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</si>
  <si>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</si>
  <si>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</si>
  <si>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</si>
  <si>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</si>
  <si>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</si>
  <si>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</si>
  <si>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</si>
  <si>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</si>
  <si>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</si>
  <si>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</si>
  <si>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</si>
  <si>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</si>
  <si>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</si>
  <si>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</si>
  <si>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</si>
  <si>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</si>
  <si>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</si>
  <si>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</si>
  <si>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</si>
  <si>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</si>
  <si>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</si>
  <si>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</si>
  <si>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</si>
  <si>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</si>
  <si>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</si>
  <si>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</si>
  <si>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</si>
  <si>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</si>
  <si>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</si>
  <si>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</si>
  <si>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</si>
  <si>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</si>
  <si>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</si>
  <si>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</si>
  <si>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</si>
  <si>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</si>
  <si>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</si>
  <si>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</si>
  <si>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</si>
  <si>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</si>
  <si>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</si>
  <si>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</si>
  <si>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</si>
  <si>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</si>
  <si>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</si>
  <si>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</si>
  <si>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</si>
  <si>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</si>
  <si>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</si>
  <si>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</si>
  <si>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</si>
  <si>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</si>
  <si>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</si>
  <si>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</si>
  <si>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</si>
  <si>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</si>
  <si>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</si>
  <si>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</si>
  <si>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</si>
  <si>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</si>
  <si>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</si>
  <si>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</si>
  <si>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</si>
  <si>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</si>
  <si>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</si>
  <si>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</si>
  <si>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</si>
  <si>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</si>
  <si>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</si>
  <si>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</si>
  <si>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</si>
  <si>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</si>
  <si>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</si>
  <si>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</si>
  <si>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</si>
  <si>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</si>
  <si>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</si>
  <si>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</si>
  <si>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</si>
  <si>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</si>
  <si>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</si>
  <si>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</si>
  <si>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</si>
  <si>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</si>
  <si>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</si>
  <si>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</si>
  <si>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</si>
  <si>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</si>
  <si>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</si>
  <si>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</si>
  <si>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</si>
  <si>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</si>
  <si>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</si>
  <si>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</si>
  <si>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</si>
  <si>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</si>
  <si>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</si>
  <si>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</si>
  <si>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</si>
  <si>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</si>
  <si>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</si>
  <si>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</si>
  <si>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</si>
  <si>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</si>
  <si>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</si>
  <si>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</si>
  <si>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</si>
  <si>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</si>
  <si>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</si>
  <si>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</si>
  <si>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</si>
  <si>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</si>
  <si>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</si>
  <si>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</si>
  <si>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</si>
  <si>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</si>
  <si>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</si>
  <si>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</si>
  <si>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</si>
  <si>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</si>
  <si>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</si>
  <si>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</si>
  <si>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</si>
  <si>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</si>
  <si>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</si>
  <si>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</si>
  <si>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</si>
  <si>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</si>
  <si>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</si>
  <si>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</si>
  <si>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</si>
  <si>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</si>
  <si>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</si>
  <si>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</si>
  <si>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</si>
  <si>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</si>
  <si>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</si>
  <si>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</si>
  <si>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</si>
  <si>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</si>
  <si>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</si>
  <si>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</si>
  <si>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</si>
  <si>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</si>
  <si>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</si>
  <si>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</si>
  <si>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</si>
  <si>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</si>
  <si>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</si>
  <si>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</si>
  <si>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</si>
  <si>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</si>
  <si>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</si>
  <si>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</si>
  <si>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</si>
  <si>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</si>
  <si>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</si>
  <si>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</si>
  <si>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</si>
  <si>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</si>
  <si>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</si>
  <si>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</si>
  <si>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</si>
  <si>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</si>
  <si>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</si>
  <si>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</si>
  <si>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</si>
  <si>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</si>
  <si>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</si>
  <si>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</si>
  <si>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</si>
  <si>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</si>
  <si>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</si>
  <si>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</si>
  <si>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</si>
  <si>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</si>
  <si>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</si>
  <si>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</si>
  <si>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</si>
  <si>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</si>
  <si>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</si>
  <si>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</si>
  <si>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</si>
  <si>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</si>
  <si>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</si>
  <si>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</si>
  <si>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</si>
  <si>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</si>
  <si>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</si>
  <si>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</si>
  <si>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</si>
  <si>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</si>
  <si>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</si>
  <si>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</si>
  <si>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</si>
  <si>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</si>
  <si>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</si>
  <si>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</si>
  <si>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</si>
  <si>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</si>
  <si>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</si>
  <si>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</si>
  <si>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</si>
  <si>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</si>
  <si>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</si>
  <si>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</si>
  <si>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</si>
  <si>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</si>
  <si>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</si>
  <si>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</si>
  <si>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</si>
  <si>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</si>
  <si>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</si>
  <si>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</si>
  <si>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</si>
  <si>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</si>
  <si>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</si>
  <si>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</si>
  <si>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</si>
  <si>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</si>
  <si>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</si>
  <si>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</si>
  <si>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</si>
  <si>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</si>
  <si>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</si>
  <si>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</si>
  <si>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</si>
  <si>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</si>
  <si>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</si>
  <si>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</si>
  <si>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</si>
  <si>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</si>
  <si>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</si>
  <si>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</si>
  <si>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</si>
  <si>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</si>
  <si>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</si>
  <si>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</si>
  <si>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</si>
  <si>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</si>
  <si>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</si>
  <si>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</si>
  <si>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</si>
  <si>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</si>
  <si>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</si>
  <si>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</si>
  <si>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</si>
  <si>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</si>
  <si>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</si>
  <si>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</si>
  <si>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</si>
  <si>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</si>
  <si>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</si>
  <si>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</si>
  <si>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</si>
  <si>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</si>
  <si>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</si>
  <si>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</si>
  <si>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</si>
  <si>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</si>
  <si>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</si>
  <si>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</si>
  <si>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</si>
  <si>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</si>
  <si>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</si>
  <si>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</si>
  <si>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</si>
  <si>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</si>
  <si>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</si>
  <si>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</si>
  <si>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</si>
  <si>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</si>
  <si>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</si>
  <si>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</si>
  <si>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</si>
  <si>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</si>
  <si>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</si>
  <si>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</si>
  <si>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</si>
  <si>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</si>
  <si>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</si>
  <si>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</si>
  <si>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</si>
  <si>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</si>
  <si>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</si>
  <si>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</si>
  <si>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</si>
  <si>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</si>
  <si>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</si>
  <si>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</si>
  <si>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</si>
  <si>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</si>
  <si>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</si>
  <si>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</si>
  <si>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</si>
  <si>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</si>
  <si>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</si>
  <si>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</si>
  <si>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</si>
  <si>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</si>
  <si>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</si>
  <si>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</si>
  <si>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</si>
  <si>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</si>
  <si>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</si>
  <si>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</si>
  <si>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</si>
  <si>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</si>
  <si>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</si>
  <si>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</si>
  <si>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</si>
  <si>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</si>
  <si>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</si>
  <si>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</si>
  <si>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</si>
  <si>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</si>
  <si>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</si>
  <si>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</si>
  <si>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</si>
  <si>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</si>
  <si>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</si>
  <si>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</si>
  <si>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</si>
  <si>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</si>
  <si>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</si>
  <si>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</si>
  <si>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</si>
  <si>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</si>
  <si>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</si>
  <si>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</si>
  <si>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</si>
  <si>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</si>
  <si>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</si>
  <si>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</si>
  <si>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</si>
  <si>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</si>
  <si>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</si>
  <si>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</si>
  <si>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</si>
  <si>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</si>
  <si>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</si>
  <si>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</si>
  <si>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</si>
  <si>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</si>
  <si>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</si>
  <si>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</si>
  <si>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</si>
  <si>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</si>
  <si>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</si>
  <si>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</si>
  <si>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</si>
  <si>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</si>
  <si>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</si>
  <si>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</si>
  <si>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</si>
  <si>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</si>
  <si>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</si>
  <si>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</si>
  <si>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</si>
  <si>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</si>
  <si>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</si>
  <si>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</si>
  <si>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</si>
  <si>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</si>
  <si>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</si>
  <si>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</si>
  <si>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</si>
  <si>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</si>
  <si>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</si>
  <si>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</si>
  <si>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</si>
  <si>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</si>
  <si>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</si>
  <si>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</si>
  <si>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</si>
  <si>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</si>
  <si>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</si>
  <si>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</si>
  <si>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</si>
  <si>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</si>
  <si>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</si>
  <si>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</si>
  <si>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</si>
  <si>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</si>
  <si>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</si>
  <si>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</si>
  <si>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</si>
  <si>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</si>
  <si>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</si>
  <si>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</si>
  <si>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</si>
  <si>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</si>
  <si>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</si>
  <si>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</si>
  <si>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</si>
  <si>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</si>
  <si>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</si>
  <si>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</si>
  <si>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</si>
  <si>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</si>
  <si>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</si>
  <si>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</si>
  <si>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</si>
  <si>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</si>
  <si>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</si>
  <si>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</si>
  <si>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</si>
  <si>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</si>
  <si>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</si>
  <si>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</si>
  <si>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</si>
  <si>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</si>
  <si>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</si>
  <si>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</si>
  <si>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</si>
  <si>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</si>
  <si>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</si>
  <si>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</si>
  <si>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</si>
  <si>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</si>
  <si>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</si>
  <si>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</si>
  <si>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</si>
  <si>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</si>
  <si>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</si>
  <si>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</si>
  <si>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</si>
  <si>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</si>
  <si>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</si>
  <si>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</si>
  <si>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</si>
  <si>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</si>
  <si>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</si>
  <si>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</si>
  <si>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</si>
  <si>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</si>
  <si>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</si>
  <si>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</si>
  <si>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</si>
  <si>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</si>
  <si>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</si>
  <si>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</si>
  <si>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</si>
  <si>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</si>
  <si>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</si>
  <si>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</si>
  <si>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</si>
  <si>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</si>
  <si>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</si>
  <si>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</si>
  <si>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</si>
  <si>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</si>
  <si>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</si>
  <si>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</si>
  <si>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</si>
  <si>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</si>
  <si>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</si>
  <si>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</si>
  <si>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</si>
  <si>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</si>
  <si>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</si>
  <si>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</si>
  <si>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</si>
  <si>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</si>
  <si>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</si>
  <si>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</si>
  <si>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</si>
  <si>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</si>
  <si>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</si>
  <si>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</si>
  <si>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</si>
  <si>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</si>
  <si>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</si>
  <si>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</si>
  <si>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</si>
  <si>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</si>
  <si>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</si>
  <si>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</si>
  <si>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</si>
  <si>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</si>
  <si>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</si>
  <si>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</si>
  <si>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</si>
  <si>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</si>
  <si>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</si>
  <si>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</si>
  <si>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</si>
  <si>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</si>
  <si>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</si>
  <si>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</si>
  <si>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</si>
  <si>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</si>
  <si>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</si>
  <si>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</si>
  <si>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</si>
  <si>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</si>
  <si>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</si>
  <si>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</si>
  <si>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</si>
  <si>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</si>
  <si>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</si>
  <si>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</si>
  <si>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</si>
  <si>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</si>
  <si>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</si>
  <si>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</si>
  <si>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</si>
  <si>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</si>
  <si>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</si>
  <si>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</si>
  <si>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</si>
  <si>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</si>
  <si>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</si>
  <si>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</si>
  <si>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</si>
  <si>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</si>
  <si>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</si>
  <si>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</si>
  <si>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</si>
  <si>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</si>
  <si>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</si>
  <si>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</si>
  <si>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</si>
  <si>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</si>
  <si>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</si>
  <si>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</si>
  <si>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</si>
  <si>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</si>
  <si>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</si>
  <si>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</si>
  <si>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</si>
  <si>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</si>
  <si>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</si>
  <si>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</si>
  <si>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</si>
  <si>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</si>
  <si>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</si>
  <si>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</si>
  <si>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</si>
  <si>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</si>
  <si>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</si>
  <si>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</si>
  <si>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</si>
  <si>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</si>
  <si>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</si>
  <si>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</si>
  <si>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</si>
  <si>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</si>
  <si>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</si>
  <si>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</si>
  <si>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</si>
  <si>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</si>
  <si>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</si>
  <si>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</si>
  <si>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</si>
  <si>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</si>
  <si>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</si>
  <si>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</si>
  <si>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</si>
  <si>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</si>
  <si>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</si>
  <si>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</si>
  <si>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</si>
  <si>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</si>
  <si>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</si>
  <si>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</si>
  <si>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</si>
  <si>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</si>
  <si>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</si>
  <si>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</si>
  <si>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</si>
  <si>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</si>
  <si>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</si>
  <si>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</si>
  <si>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</si>
  <si>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</si>
  <si>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</si>
  <si>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</si>
  <si>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</si>
  <si>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</si>
  <si>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</si>
  <si>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</si>
  <si>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</si>
  <si>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</si>
  <si>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</si>
  <si>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</si>
  <si>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</si>
  <si>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</si>
  <si>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</si>
  <si>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</si>
  <si>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</si>
  <si>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</si>
  <si>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</si>
  <si>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</si>
  <si>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</si>
  <si>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</si>
  <si>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</si>
  <si>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</si>
  <si>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</si>
  <si>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</si>
  <si>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</si>
  <si>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</si>
  <si>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</si>
  <si>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</si>
  <si>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</si>
  <si>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</si>
  <si>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</si>
  <si>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</si>
  <si>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</si>
  <si>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</si>
  <si>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</si>
  <si>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</si>
  <si>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</si>
  <si>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</si>
  <si>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</si>
  <si>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</si>
  <si>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</si>
  <si>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</si>
  <si>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</si>
  <si>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</si>
  <si>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</si>
  <si>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</si>
  <si>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</si>
  <si>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</si>
  <si>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</si>
  <si>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</si>
  <si>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</si>
  <si>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</si>
  <si>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</si>
  <si>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</si>
  <si>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</si>
  <si>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</si>
  <si>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</si>
  <si>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</si>
  <si>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</si>
  <si>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</si>
  <si>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</si>
  <si>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</si>
  <si>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</si>
  <si>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</si>
  <si>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</si>
  <si>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</si>
  <si>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</si>
  <si>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</si>
  <si>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</si>
  <si>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</si>
  <si>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</si>
  <si>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</si>
  <si>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</si>
  <si>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</si>
  <si>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</si>
  <si>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</si>
  <si>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</si>
  <si>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</si>
  <si>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</si>
  <si>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</si>
  <si>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</si>
  <si>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</si>
  <si>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</si>
  <si>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</si>
  <si>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</si>
  <si>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</si>
  <si>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</si>
  <si>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</si>
  <si>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</si>
  <si>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</si>
  <si>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</si>
  <si>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</si>
  <si>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</si>
  <si>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</si>
  <si>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</si>
  <si>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</si>
  <si>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</si>
  <si>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</si>
  <si>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</si>
  <si>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</si>
  <si>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</si>
  <si>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</si>
  <si>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</si>
  <si>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</si>
  <si>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</si>
  <si>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</si>
  <si>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</si>
  <si>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</si>
  <si>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</si>
  <si>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</si>
  <si>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</si>
  <si>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</si>
  <si>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</si>
  <si>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</si>
  <si>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</si>
  <si>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</si>
  <si>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</si>
  <si>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</si>
  <si>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</si>
  <si>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</si>
  <si>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</si>
  <si>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</si>
  <si>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</si>
  <si>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</si>
  <si>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</si>
  <si>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</si>
  <si>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</si>
  <si>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</si>
  <si>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</si>
  <si>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</si>
  <si>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</si>
  <si>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</si>
  <si>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</si>
  <si>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</si>
  <si>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</si>
  <si>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</si>
  <si>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</si>
  <si>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</si>
  <si>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</si>
  <si>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</si>
  <si>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</si>
  <si>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</si>
  <si>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</si>
  <si>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</si>
  <si>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</si>
  <si>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</si>
  <si>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</si>
  <si>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</si>
  <si>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</si>
  <si>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</si>
  <si>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</si>
  <si>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</si>
  <si>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</si>
  <si>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</si>
  <si>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</si>
  <si>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</si>
  <si>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</si>
  <si>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</si>
  <si>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</si>
  <si>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</si>
  <si>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</si>
  <si>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</si>
  <si>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</si>
  <si>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</si>
  <si>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</si>
  <si>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</si>
  <si>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</si>
  <si>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</si>
  <si>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</si>
  <si>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</si>
  <si>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</si>
  <si>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</si>
  <si>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</si>
  <si>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</si>
  <si>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</si>
  <si>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</si>
  <si>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</si>
  <si>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</si>
  <si>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</si>
  <si>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</si>
  <si>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</si>
  <si>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</si>
  <si>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</si>
  <si>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</si>
  <si>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</si>
  <si>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</si>
  <si>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</si>
  <si>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</si>
  <si>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</si>
  <si>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</si>
  <si>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</si>
  <si>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</si>
  <si>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</si>
  <si>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</si>
  <si>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</si>
  <si>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</si>
  <si>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</si>
  <si>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</si>
  <si>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</si>
  <si>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</si>
  <si>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</si>
  <si>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</si>
  <si>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</si>
  <si>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</si>
  <si>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</si>
  <si>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</si>
  <si>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</si>
  <si>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</si>
  <si>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</si>
  <si>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</si>
  <si>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</si>
  <si>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</si>
  <si>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</si>
  <si>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</si>
  <si>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</si>
  <si>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</si>
  <si>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</si>
  <si>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</si>
  <si>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</si>
  <si>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</si>
  <si>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</si>
  <si>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</si>
  <si>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</si>
  <si>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</si>
  <si>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</si>
  <si>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</si>
  <si>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</si>
  <si>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</si>
  <si>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</si>
  <si>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</si>
  <si>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</si>
  <si>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</si>
  <si>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</si>
  <si>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</si>
  <si>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</si>
  <si>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</si>
  <si>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</si>
  <si>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</si>
  <si>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</si>
  <si>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</si>
  <si>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</si>
  <si>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</si>
  <si>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</si>
  <si>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</si>
  <si>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</si>
  <si>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</si>
  <si>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</si>
  <si>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</si>
  <si>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</si>
  <si>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</si>
  <si>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</si>
  <si>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</si>
  <si>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</si>
  <si>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</si>
  <si>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</si>
  <si>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</si>
  <si>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</si>
  <si>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</si>
  <si>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</si>
  <si>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</si>
  <si>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</si>
  <si>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</si>
  <si>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</si>
  <si>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</si>
  <si>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</si>
  <si>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</si>
  <si>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</si>
  <si>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</si>
  <si>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</si>
  <si>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</si>
  <si>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</si>
  <si>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</si>
  <si>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</si>
  <si>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</si>
  <si>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</si>
  <si>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</si>
  <si>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</si>
  <si>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</si>
  <si>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</si>
  <si>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</si>
  <si>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</si>
  <si>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</si>
  <si>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</si>
  <si>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</si>
  <si>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</si>
  <si>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</si>
  <si>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</si>
  <si>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</si>
  <si>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</si>
  <si>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</si>
  <si>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</si>
  <si>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</si>
  <si>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</si>
  <si>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</si>
  <si>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</si>
  <si>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</si>
  <si>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</si>
  <si>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</si>
  <si>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</si>
  <si>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</si>
  <si>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</si>
  <si>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</si>
  <si>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</si>
  <si>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</si>
  <si>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</si>
  <si>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</si>
  <si>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</si>
  <si>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</si>
  <si>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</si>
  <si>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</si>
  <si>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</si>
  <si>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</si>
  <si>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</si>
  <si>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</si>
  <si>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</si>
  <si>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</si>
  <si>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</si>
  <si>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</si>
  <si>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</si>
  <si>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</si>
  <si>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</si>
  <si>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</si>
  <si>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</si>
  <si>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</si>
  <si>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</si>
  <si>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</si>
  <si>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</si>
  <si>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</si>
  <si>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</si>
  <si>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</si>
  <si>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</si>
  <si>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</si>
  <si>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</si>
  <si>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</si>
  <si>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</si>
  <si>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</si>
  <si>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</si>
  <si>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</si>
  <si>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</si>
  <si>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</si>
  <si>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</si>
  <si>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</si>
  <si>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</si>
  <si>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</si>
  <si>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</si>
  <si>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</si>
  <si>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</si>
  <si>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</si>
  <si>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</si>
  <si>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</si>
  <si>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</si>
  <si>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</si>
  <si>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</si>
  <si>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</si>
  <si>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</si>
  <si>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</si>
  <si>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</si>
  <si>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</si>
  <si>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</si>
  <si>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</si>
  <si>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</si>
  <si>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</si>
  <si>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</si>
  <si>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</si>
  <si>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</si>
  <si>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</si>
  <si>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</si>
  <si>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</si>
  <si>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</si>
  <si>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</si>
  <si>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</si>
  <si>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</si>
  <si>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</si>
  <si>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</si>
  <si>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</si>
  <si>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</si>
  <si>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</si>
  <si>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</si>
  <si>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</si>
  <si>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</si>
  <si>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</si>
  <si>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</si>
  <si>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</si>
  <si>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</si>
  <si>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</si>
  <si>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</si>
  <si>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</si>
  <si>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</si>
  <si>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</si>
  <si>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</si>
  <si>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</si>
  <si>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</si>
  <si>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</si>
  <si>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</si>
  <si>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</si>
  <si>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</si>
  <si>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</si>
  <si>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</si>
  <si>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</si>
  <si>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</si>
  <si>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</si>
  <si>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</si>
  <si>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</si>
  <si>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</si>
  <si>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</si>
  <si>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</si>
  <si>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</si>
  <si>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</si>
  <si>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</si>
  <si>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</si>
  <si>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</si>
  <si>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</si>
  <si>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</si>
  <si>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</si>
  <si>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</si>
  <si>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</si>
  <si>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</si>
  <si>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</si>
  <si>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</si>
  <si>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</si>
  <si>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</si>
  <si>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</si>
  <si>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</si>
  <si>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</si>
  <si>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</si>
  <si>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</si>
  <si>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</si>
  <si>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</si>
  <si>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</si>
  <si>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</si>
  <si>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</si>
  <si>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</si>
  <si>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</si>
  <si>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</si>
  <si>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</si>
  <si>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</si>
  <si>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</si>
  <si>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</si>
  <si>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</si>
  <si>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</si>
  <si>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</si>
  <si>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</si>
  <si>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</si>
  <si>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</si>
  <si>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</si>
  <si>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</si>
  <si>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</si>
  <si>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</si>
  <si>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</si>
  <si>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</si>
  <si>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</si>
  <si>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</si>
  <si>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</si>
  <si>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</si>
  <si>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</si>
  <si>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</si>
  <si>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</si>
  <si>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</si>
  <si>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</si>
  <si>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</si>
  <si>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</si>
  <si>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</si>
  <si>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</si>
  <si>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</si>
  <si>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</si>
  <si>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</si>
  <si>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</si>
  <si>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</si>
  <si>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</si>
  <si>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</si>
  <si>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</si>
  <si>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</si>
  <si>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</si>
  <si>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</si>
  <si>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</si>
  <si>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</si>
  <si>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</si>
  <si>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</si>
  <si>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</si>
  <si>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</si>
  <si>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</si>
  <si>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</si>
  <si>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</si>
  <si>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</si>
  <si>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</si>
  <si>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</si>
  <si>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</si>
  <si>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</si>
  <si>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</si>
  <si>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</si>
  <si>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</si>
  <si>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</si>
  <si>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</si>
  <si>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</si>
  <si>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</si>
  <si>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</si>
  <si>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</si>
  <si>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</si>
  <si>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</si>
  <si>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</si>
  <si>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</si>
  <si>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</si>
  <si>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</si>
  <si>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</si>
  <si>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</si>
  <si>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</si>
  <si>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</si>
  <si>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</si>
  <si>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</si>
  <si>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</si>
  <si>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</si>
  <si>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</si>
  <si>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</si>
  <si>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</si>
  <si>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</si>
  <si>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</si>
  <si>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</si>
  <si>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</si>
  <si>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</si>
  <si>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</si>
  <si>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</si>
  <si>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</si>
  <si>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</si>
  <si>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</si>
  <si>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</si>
  <si>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</si>
  <si>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</si>
  <si>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</si>
  <si>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</si>
  <si>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</si>
  <si>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</si>
  <si>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</si>
  <si>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</si>
  <si>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</si>
  <si>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</si>
  <si>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</si>
  <si>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</si>
  <si>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</si>
  <si>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</si>
  <si>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</si>
  <si>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</si>
  <si>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</si>
  <si>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</si>
  <si>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</si>
  <si>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</si>
  <si>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</si>
  <si>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</si>
  <si>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</si>
  <si>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</si>
  <si>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</si>
  <si>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</si>
  <si>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</si>
  <si>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</si>
  <si>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</si>
  <si>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</si>
  <si>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</si>
  <si>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</si>
  <si>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</si>
  <si>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</si>
  <si>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</si>
  <si>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</si>
  <si>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</si>
  <si>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</si>
  <si>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</si>
  <si>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</si>
  <si>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</si>
  <si>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</si>
  <si>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</si>
  <si>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</si>
  <si>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</si>
  <si>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</si>
  <si>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</si>
  <si>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</si>
  <si>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</si>
  <si>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</si>
  <si>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</si>
  <si>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</si>
  <si>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</si>
  <si>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</si>
  <si>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</si>
  <si>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</si>
  <si>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</si>
  <si>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</si>
  <si>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</si>
  <si>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</si>
  <si>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</si>
  <si>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</si>
  <si>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</si>
  <si>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</si>
  <si>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</si>
  <si>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</si>
  <si>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</si>
  <si>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</si>
  <si>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</si>
  <si>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</si>
  <si>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</si>
  <si>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</si>
  <si>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</si>
  <si>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</si>
  <si>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</si>
  <si>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</si>
  <si>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</si>
  <si>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</si>
  <si>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</si>
  <si>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</si>
  <si>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</si>
  <si>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</si>
  <si>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</si>
  <si>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</si>
  <si>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</si>
  <si>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</si>
  <si>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</si>
  <si>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</si>
  <si>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</si>
  <si>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</si>
  <si>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</si>
  <si>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</si>
  <si>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</si>
  <si>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</si>
  <si>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</si>
  <si>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</si>
  <si>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</si>
  <si>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</si>
  <si>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</si>
  <si>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</si>
  <si>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</si>
  <si>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</si>
  <si>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</si>
  <si>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</si>
  <si>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</si>
  <si>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</si>
  <si>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</si>
  <si>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</si>
  <si>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</si>
  <si>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</si>
  <si>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</si>
  <si>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</si>
  <si>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</si>
  <si>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</si>
  <si>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</si>
  <si>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</si>
  <si>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</si>
  <si>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</si>
  <si>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</si>
  <si>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</si>
  <si>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</si>
  <si>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</si>
  <si>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</si>
  <si>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</si>
  <si>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</si>
  <si>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</si>
  <si>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</si>
  <si>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</si>
  <si>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</si>
  <si>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</si>
  <si>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</si>
  <si>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</si>
  <si>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</si>
  <si>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</si>
  <si>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</si>
  <si>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</si>
  <si>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</si>
  <si>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</si>
  <si>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</si>
  <si>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</si>
  <si>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</si>
  <si>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</si>
  <si>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</si>
  <si>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</si>
  <si>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</si>
  <si>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</si>
  <si>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</si>
  <si>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</si>
  <si>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</si>
  <si>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</si>
  <si>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</si>
  <si>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</si>
  <si>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</si>
  <si>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</si>
  <si>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</si>
  <si>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</si>
  <si>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</si>
  <si>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</si>
  <si>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</si>
  <si>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</si>
  <si>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</si>
  <si>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</si>
  <si>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</si>
  <si>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</si>
  <si>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</si>
  <si>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</si>
  <si>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</si>
  <si>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</si>
  <si>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</si>
  <si>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</si>
  <si>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</si>
  <si>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</si>
  <si>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</si>
  <si>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</si>
  <si>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</si>
  <si>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</si>
  <si>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</si>
  <si>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</si>
  <si>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</si>
  <si>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</si>
  <si>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</si>
  <si>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</si>
  <si>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</si>
  <si>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</si>
  <si>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</si>
  <si>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</si>
  <si>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</si>
  <si>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</si>
  <si>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</si>
  <si>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</si>
  <si>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</si>
  <si>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</si>
  <si>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</si>
  <si>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</si>
  <si>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</si>
  <si>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</si>
  <si>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</si>
  <si>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</si>
  <si>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</si>
  <si>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</si>
  <si>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</si>
  <si>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</si>
  <si>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</si>
  <si>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</si>
  <si>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</si>
  <si>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</si>
  <si>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</si>
  <si>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</si>
  <si>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</si>
  <si>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</si>
  <si>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</si>
  <si>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</si>
  <si>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</si>
  <si>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</si>
  <si>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</si>
  <si>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</si>
  <si>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</si>
  <si>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</si>
  <si>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</si>
  <si>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</si>
  <si>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</si>
  <si>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</si>
  <si>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</si>
  <si>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</si>
  <si>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</si>
  <si>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</si>
  <si>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</si>
  <si>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</si>
  <si>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</si>
  <si>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</si>
  <si>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</si>
  <si>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</si>
  <si>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</si>
  <si>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</si>
  <si>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</si>
  <si>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</si>
  <si>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</si>
  <si>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</si>
  <si>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</si>
  <si>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</si>
  <si>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</si>
  <si>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</si>
  <si>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</si>
  <si>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</si>
  <si>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</si>
  <si>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</si>
  <si>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</si>
  <si>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</si>
  <si>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</si>
  <si>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</si>
  <si>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</si>
  <si>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</si>
  <si>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</si>
  <si>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</si>
  <si>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</si>
  <si>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</si>
  <si>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</si>
  <si>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</si>
  <si>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</si>
  <si>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</si>
  <si>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</si>
  <si>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</si>
  <si>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</si>
  <si>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</si>
  <si>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</si>
  <si>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</si>
  <si>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</si>
  <si>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</si>
  <si>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</si>
  <si>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</si>
  <si>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</si>
  <si>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</si>
  <si>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</si>
  <si>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</si>
  <si>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</si>
  <si>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</si>
  <si>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</si>
  <si>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</si>
  <si>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</si>
  <si>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</si>
  <si>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</si>
  <si>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</si>
  <si>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</si>
  <si>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</si>
  <si>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</si>
  <si>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</si>
  <si>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</si>
  <si>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</si>
  <si>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</si>
  <si>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</si>
  <si>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</si>
  <si>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</si>
  <si>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</si>
  <si>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</si>
  <si>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</si>
  <si>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</si>
  <si>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</si>
  <si>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</si>
  <si>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</si>
  <si>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</si>
  <si>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</si>
  <si>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</si>
  <si>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</si>
  <si>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</si>
  <si>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</si>
  <si>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</si>
  <si>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</si>
  <si>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</si>
  <si>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</si>
  <si>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</si>
  <si>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</si>
  <si>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</si>
  <si>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</si>
  <si>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</si>
  <si>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</si>
  <si>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</si>
  <si>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</si>
  <si>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</si>
  <si>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</si>
  <si>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</si>
  <si>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</si>
  <si>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</si>
  <si>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</si>
  <si>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</si>
  <si>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</si>
  <si>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</si>
  <si>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</si>
  <si>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</si>
  <si>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</si>
  <si>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</si>
  <si>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</si>
  <si>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</si>
  <si>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</si>
  <si>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</si>
  <si>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</si>
  <si>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</si>
  <si>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</si>
  <si>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</si>
  <si>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</si>
  <si>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</si>
  <si>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</si>
  <si>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</si>
  <si>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</si>
  <si>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</si>
  <si>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</si>
  <si>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</si>
  <si>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</si>
  <si>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</si>
  <si>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</si>
  <si>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</si>
  <si>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</si>
  <si>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</si>
  <si>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</si>
  <si>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</si>
  <si>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</si>
  <si>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</si>
  <si>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</si>
  <si>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</si>
  <si>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</si>
  <si>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</si>
  <si>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</si>
  <si>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</si>
  <si>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</si>
  <si>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</si>
  <si>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</si>
  <si>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</si>
  <si>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</si>
  <si>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</si>
  <si>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</si>
  <si>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</si>
  <si>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</si>
  <si>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</si>
  <si>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</si>
  <si>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</si>
  <si>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</si>
  <si>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</si>
  <si>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</si>
  <si>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</si>
  <si>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</si>
  <si>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</si>
  <si>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</si>
  <si>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</si>
  <si>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</si>
  <si>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</si>
  <si>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</si>
  <si>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</si>
  <si>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</si>
  <si>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</si>
  <si>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</si>
  <si>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</si>
  <si>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</si>
  <si>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</si>
  <si>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</si>
  <si>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</si>
  <si>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</si>
  <si>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</si>
  <si>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</si>
  <si>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</si>
  <si>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</si>
  <si>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</si>
  <si>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</si>
  <si>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</si>
  <si>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</si>
  <si>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</si>
  <si>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</si>
  <si>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</si>
  <si>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</si>
  <si>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</si>
  <si>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</si>
  <si>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</si>
  <si>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</si>
  <si>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</si>
  <si>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</si>
  <si>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</si>
  <si>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</si>
  <si>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</si>
  <si>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</si>
  <si>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</si>
  <si>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</si>
  <si>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</si>
  <si>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</si>
  <si>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</si>
  <si>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</si>
  <si>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</si>
  <si>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</si>
  <si>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</si>
  <si>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</si>
  <si>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</si>
  <si>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</si>
  <si>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</si>
  <si>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</si>
  <si>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</si>
  <si>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</si>
  <si>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</si>
  <si>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</si>
  <si>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</si>
  <si>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</si>
  <si>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</si>
  <si>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</si>
  <si>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</si>
  <si>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</si>
  <si>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</si>
  <si>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</si>
  <si>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</si>
  <si>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</si>
  <si>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</si>
  <si>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</si>
  <si>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</si>
  <si>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</si>
  <si>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</si>
  <si>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</si>
  <si>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</si>
  <si>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</si>
  <si>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</si>
  <si>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</si>
  <si>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</si>
  <si>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</si>
  <si>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</si>
  <si>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</si>
  <si>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</si>
  <si>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</si>
  <si>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</si>
  <si>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</si>
  <si>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</si>
  <si>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</si>
  <si>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</si>
  <si>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</si>
  <si>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</si>
  <si>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</si>
  <si>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</si>
  <si>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</si>
  <si>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</si>
  <si>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</si>
  <si>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</si>
  <si>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</si>
  <si>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</si>
  <si>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</si>
  <si>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</si>
  <si>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</si>
  <si>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</si>
  <si>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</si>
  <si>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</si>
  <si>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</si>
  <si>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</si>
  <si>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</si>
  <si>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</si>
  <si>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</si>
  <si>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</si>
  <si>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</si>
  <si>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</si>
  <si>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</si>
  <si>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</si>
  <si>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</si>
  <si>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</si>
  <si>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</si>
  <si>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</si>
  <si>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</si>
  <si>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</si>
  <si>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</si>
  <si>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</si>
  <si>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</si>
  <si>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</si>
  <si>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</si>
  <si>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</si>
  <si>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</si>
  <si>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</si>
  <si>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</si>
  <si>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</si>
  <si>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</si>
  <si>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</si>
  <si>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</si>
  <si>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</si>
  <si>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</si>
  <si>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</si>
  <si>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</si>
  <si>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</si>
  <si>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</si>
  <si>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</si>
  <si>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</si>
  <si>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</si>
  <si>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</si>
  <si>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</si>
  <si>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</si>
  <si>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</si>
  <si>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</si>
  <si>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</si>
  <si>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</si>
  <si>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</si>
  <si>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</si>
  <si>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</si>
  <si>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</si>
  <si>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</si>
  <si>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</si>
  <si>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</si>
  <si>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</si>
  <si>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</si>
  <si>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</si>
  <si>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</si>
  <si>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</si>
  <si>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</si>
  <si>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</si>
  <si>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</si>
  <si>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</si>
  <si>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</si>
  <si>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</si>
  <si>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</si>
  <si>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</si>
  <si>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</si>
  <si>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</si>
  <si>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</si>
  <si>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</si>
  <si>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</si>
  <si>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</si>
  <si>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</si>
  <si>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</si>
  <si>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</si>
  <si>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</si>
  <si>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</si>
  <si>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</si>
  <si>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</si>
  <si>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</si>
  <si>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</si>
  <si>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</si>
  <si>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</si>
  <si>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</si>
  <si>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</si>
  <si>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</si>
  <si>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</si>
  <si>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</si>
  <si>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</si>
  <si>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</si>
  <si>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</si>
  <si>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</si>
  <si>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</si>
  <si>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</si>
  <si>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</si>
  <si>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</si>
  <si>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</si>
  <si>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</si>
  <si>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</si>
  <si>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</si>
  <si>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</si>
  <si>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</si>
  <si>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</si>
  <si>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</si>
  <si>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</si>
  <si>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</si>
  <si>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</si>
  <si>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</si>
  <si>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</si>
  <si>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</si>
  <si>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</si>
  <si>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</si>
  <si>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</si>
  <si>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</si>
  <si>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</si>
  <si>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</si>
  <si>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</si>
  <si>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</si>
  <si>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</si>
  <si>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</si>
  <si>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</si>
  <si>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</si>
  <si>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</si>
  <si>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</si>
  <si>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</si>
  <si>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</si>
  <si>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</si>
  <si>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</si>
  <si>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</si>
  <si>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</si>
  <si>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</si>
  <si>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</si>
  <si>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</si>
  <si>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</si>
  <si>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</si>
  <si>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</si>
  <si>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</si>
  <si>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</si>
  <si>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</si>
  <si>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</si>
  <si>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</si>
  <si>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</si>
  <si>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</si>
  <si>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</si>
  <si>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</si>
  <si>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</si>
  <si>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</si>
  <si>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</si>
  <si>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</si>
  <si>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</si>
  <si>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</si>
  <si>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</si>
  <si>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</si>
  <si>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</si>
  <si>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</si>
  <si>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</si>
  <si>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</si>
  <si>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</si>
  <si>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</si>
  <si>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</si>
  <si>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</si>
  <si>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</si>
  <si>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</si>
  <si>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</si>
  <si>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</si>
  <si>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</si>
  <si>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</si>
  <si>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</si>
  <si>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</si>
  <si>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</si>
  <si>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</si>
  <si>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</si>
  <si>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</si>
  <si>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</si>
  <si>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</si>
  <si>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</si>
  <si>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</si>
  <si>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</si>
  <si>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</si>
  <si>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</si>
  <si>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</si>
  <si>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</si>
  <si>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</si>
  <si>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</si>
  <si>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</si>
  <si>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</si>
  <si>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</si>
  <si>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</si>
  <si>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</si>
  <si>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</si>
  <si>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</si>
  <si>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</si>
  <si>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</si>
  <si>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</si>
  <si>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</si>
  <si>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</si>
  <si>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</si>
  <si>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</si>
  <si>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</si>
  <si>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</si>
  <si>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</si>
  <si>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</si>
  <si>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</si>
  <si>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</si>
  <si>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</si>
  <si>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</si>
  <si>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</si>
  <si>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</si>
  <si>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</si>
  <si>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</si>
  <si>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</si>
  <si>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</si>
  <si>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</si>
  <si>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</si>
  <si>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</si>
  <si>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</si>
  <si>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</si>
  <si>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</si>
  <si>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</si>
  <si>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</si>
  <si>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</si>
  <si>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</si>
  <si>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</si>
  <si>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</si>
  <si>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</si>
  <si>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</si>
  <si>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</si>
  <si>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</si>
  <si>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</si>
  <si>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</si>
  <si>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</si>
  <si>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</si>
  <si>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</si>
  <si>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</si>
  <si>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</si>
  <si>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</si>
  <si>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</si>
  <si>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</si>
  <si>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</si>
  <si>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</si>
  <si>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</si>
  <si>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</si>
  <si>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</si>
  <si>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</si>
  <si>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</si>
  <si>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</si>
  <si>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</si>
  <si>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</si>
  <si>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</si>
  <si>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</si>
  <si>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</si>
  <si>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</si>
  <si>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</si>
  <si>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</si>
  <si>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</si>
  <si>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</si>
  <si>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</si>
  <si>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</si>
  <si>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</si>
  <si>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</si>
  <si>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</si>
  <si>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</si>
  <si>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</si>
  <si>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</si>
  <si>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</si>
  <si>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</si>
  <si>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</si>
  <si>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</si>
  <si>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</si>
  <si>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</si>
  <si>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</si>
  <si>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</si>
  <si>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</si>
  <si>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</si>
  <si>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</si>
  <si>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</si>
  <si>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</si>
  <si>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</si>
  <si>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</si>
  <si>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</si>
  <si>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</si>
  <si>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</si>
  <si>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</si>
  <si>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</si>
  <si>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</si>
  <si>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</si>
  <si>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</si>
  <si>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</si>
  <si>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</si>
  <si>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</si>
  <si>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</si>
  <si>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</si>
  <si>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</si>
  <si>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</si>
  <si>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</si>
  <si>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</si>
  <si>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</si>
  <si>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</si>
  <si>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</si>
  <si>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</si>
  <si>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</si>
  <si>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</si>
  <si>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</si>
  <si>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</si>
  <si>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</si>
  <si>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</si>
  <si>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</si>
  <si>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</si>
  <si>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</si>
  <si>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</si>
  <si>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</si>
  <si>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</si>
  <si>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</si>
  <si>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</si>
  <si>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</si>
  <si>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</si>
  <si>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</si>
  <si>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</si>
  <si>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</si>
  <si>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</si>
  <si>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</si>
  <si>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</si>
  <si>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</si>
  <si>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</si>
  <si>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</si>
  <si>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</si>
  <si>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</si>
  <si>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</si>
  <si>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</si>
  <si>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</si>
  <si>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</si>
  <si>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</si>
  <si>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</si>
  <si>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</si>
  <si>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</si>
  <si>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</si>
  <si>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</si>
  <si>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</si>
  <si>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</si>
  <si>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</si>
  <si>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</si>
  <si>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</si>
  <si>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</si>
  <si>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</si>
  <si>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</si>
  <si>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</si>
  <si>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</si>
  <si>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</si>
  <si>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</si>
  <si>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</si>
  <si>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</si>
  <si>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</si>
  <si>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</si>
  <si>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</si>
  <si>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</si>
  <si>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</si>
  <si>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</si>
  <si>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</si>
  <si>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</si>
  <si>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</si>
  <si>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</si>
  <si>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</si>
  <si>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</si>
  <si>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</si>
  <si>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</si>
  <si>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</si>
  <si>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</si>
  <si>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</si>
  <si>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</si>
  <si>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</si>
  <si>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</si>
  <si>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</si>
  <si>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</si>
  <si>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</si>
  <si>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</si>
  <si>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</si>
  <si>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</si>
  <si>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</si>
  <si>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</si>
  <si>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</si>
  <si>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</si>
  <si>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</si>
  <si>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</si>
  <si>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</si>
  <si>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</si>
  <si>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</si>
  <si>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</si>
  <si>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</si>
  <si>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</si>
  <si>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</si>
  <si>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</si>
  <si>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</si>
  <si>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</si>
  <si>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</si>
  <si>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</si>
  <si>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</si>
  <si>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</si>
  <si>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</si>
  <si>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</si>
  <si>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</si>
  <si>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</si>
  <si>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</si>
  <si>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</si>
  <si>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</si>
  <si>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</si>
  <si>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</si>
  <si>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</si>
  <si>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</si>
  <si>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</si>
  <si>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</si>
  <si>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</si>
  <si>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</si>
  <si>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</si>
  <si>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</si>
  <si>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</si>
  <si>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</si>
  <si>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</si>
  <si>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</si>
  <si>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</si>
  <si>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</si>
  <si>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</si>
  <si>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</si>
  <si>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</si>
  <si>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</si>
  <si>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</si>
  <si>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</si>
  <si>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</si>
  <si>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</si>
  <si>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</si>
  <si>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</si>
  <si>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</si>
  <si>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</si>
  <si>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</si>
  <si>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</si>
  <si>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</si>
  <si>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</si>
  <si>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</si>
  <si>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</si>
  <si>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</si>
  <si>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</si>
  <si>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</si>
  <si>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</si>
  <si>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</si>
  <si>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</si>
  <si>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</si>
  <si>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</si>
  <si>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</si>
  <si>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</si>
  <si>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</si>
  <si>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</si>
  <si>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</si>
  <si>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</si>
  <si>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</si>
  <si>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</si>
  <si>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</si>
  <si>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</si>
  <si>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</si>
  <si>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</si>
  <si>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</si>
  <si>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</si>
  <si>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</si>
  <si>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</si>
  <si>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</si>
  <si>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</si>
  <si>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</si>
  <si>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</si>
  <si>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</si>
  <si>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</si>
  <si>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</si>
  <si>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</si>
  <si>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</si>
  <si>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</si>
  <si>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</si>
  <si>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</si>
  <si>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</si>
  <si>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</si>
  <si>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</si>
  <si>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</si>
  <si>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</si>
  <si>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</si>
  <si>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</si>
  <si>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</si>
  <si>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</si>
  <si>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</si>
  <si>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</si>
  <si>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</si>
  <si>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</si>
  <si>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</si>
  <si>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</si>
  <si>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</si>
  <si>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</si>
  <si>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</si>
  <si>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</si>
  <si>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</si>
  <si>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</si>
  <si>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</si>
  <si>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</si>
  <si>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</si>
  <si>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</si>
  <si>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</si>
  <si>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</si>
  <si>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</si>
  <si>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</si>
  <si>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</si>
  <si>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</si>
  <si>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</si>
  <si>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</si>
  <si>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</si>
  <si>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</si>
  <si>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</si>
  <si>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</si>
  <si>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</si>
  <si>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</si>
  <si>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</si>
  <si>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</si>
  <si>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</si>
  <si>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</si>
  <si>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</si>
  <si>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</si>
  <si>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</si>
  <si>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</si>
  <si>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</si>
  <si>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</si>
  <si>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</si>
  <si>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</si>
  <si>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</si>
  <si>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</si>
  <si>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</si>
  <si>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</si>
  <si>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</si>
  <si>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</si>
  <si>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</si>
  <si>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</si>
  <si>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</si>
  <si>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</si>
  <si>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</si>
  <si>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</si>
  <si>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</si>
  <si>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</si>
  <si>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</si>
  <si>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</si>
  <si>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</si>
  <si>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</si>
  <si>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</si>
  <si>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</si>
  <si>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</si>
  <si>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</si>
  <si>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</si>
  <si>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</si>
  <si>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</si>
  <si>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</si>
  <si>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</si>
  <si>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</si>
  <si>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</si>
  <si>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</si>
  <si>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</si>
  <si>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</si>
  <si>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</si>
  <si>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</si>
  <si>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</si>
  <si>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</si>
  <si>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</si>
  <si>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</si>
  <si>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</si>
  <si>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</si>
  <si>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</si>
  <si>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</si>
  <si>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</si>
  <si>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</si>
  <si>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</si>
  <si>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</si>
  <si>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</si>
  <si>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</si>
  <si>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</si>
  <si>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</si>
  <si>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</si>
  <si>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</si>
  <si>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</si>
  <si>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</si>
  <si>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</si>
  <si>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</si>
  <si>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</si>
  <si>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</si>
  <si>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</si>
  <si>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</si>
  <si>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</si>
  <si>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</si>
  <si>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</si>
  <si>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</si>
  <si>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</si>
  <si>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</si>
  <si>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</si>
  <si>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</si>
  <si>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</si>
  <si>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</si>
  <si>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</si>
  <si>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</si>
  <si>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</si>
  <si>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</si>
  <si>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</si>
  <si>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</si>
  <si>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</si>
  <si>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</si>
  <si>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</si>
  <si>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</si>
  <si>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</si>
  <si>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</si>
  <si>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</si>
  <si>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</si>
  <si>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</si>
  <si>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</si>
  <si>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</si>
  <si>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</si>
  <si>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</si>
  <si>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</si>
  <si>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</si>
  <si>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</si>
  <si>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</si>
  <si>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</si>
  <si>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</si>
  <si>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</si>
  <si>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</si>
  <si>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</si>
  <si>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</si>
  <si>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</si>
  <si>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</si>
  <si>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</si>
  <si>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</si>
  <si>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</si>
  <si>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</si>
  <si>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</si>
  <si>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</si>
  <si>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</si>
  <si>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</si>
  <si>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</si>
  <si>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</si>
  <si>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</si>
  <si>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</si>
  <si>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</si>
  <si>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</si>
  <si>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</si>
  <si>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</si>
  <si>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</si>
  <si>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</si>
  <si>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</si>
  <si>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</si>
  <si>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</si>
  <si>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</si>
  <si>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</si>
  <si>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</si>
  <si>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</si>
  <si>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</si>
  <si>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</si>
  <si>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</si>
  <si>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</si>
  <si>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</si>
  <si>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</si>
  <si>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</si>
  <si>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</si>
  <si>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</si>
  <si>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</si>
  <si>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</si>
  <si>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</si>
  <si>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</si>
  <si>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</si>
  <si>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</si>
  <si>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</si>
  <si>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</si>
  <si>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</si>
  <si>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</si>
  <si>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</si>
  <si>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</si>
  <si>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</si>
  <si>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</si>
  <si>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</si>
  <si>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</si>
  <si>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</si>
  <si>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</si>
  <si>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</si>
  <si>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</si>
  <si>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</si>
  <si>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</si>
  <si>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</si>
  <si>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</si>
  <si>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</si>
  <si>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</si>
  <si>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</si>
  <si>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</si>
  <si>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</si>
  <si>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</si>
  <si>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</si>
  <si>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</si>
  <si>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</si>
  <si>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</si>
  <si>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</si>
  <si>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</si>
  <si>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</si>
  <si>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</si>
  <si>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</si>
  <si>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</si>
  <si>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</si>
  <si>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</si>
  <si>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</si>
  <si>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</si>
  <si>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</si>
  <si>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</si>
  <si>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</si>
  <si>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</si>
  <si>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</si>
  <si>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</si>
  <si>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</si>
  <si>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</si>
  <si>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</si>
  <si>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</si>
  <si>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</si>
  <si>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</si>
  <si>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</si>
  <si>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</si>
  <si>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</si>
  <si>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</si>
  <si>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</si>
  <si>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</si>
  <si>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</si>
  <si>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</si>
  <si>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</si>
  <si>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</si>
  <si>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</si>
  <si>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</si>
  <si>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</si>
  <si>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</si>
  <si>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</si>
  <si>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</si>
  <si>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</si>
  <si>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</si>
  <si>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</si>
  <si>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</si>
  <si>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</si>
  <si>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</si>
  <si>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</si>
  <si>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</si>
  <si>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</si>
  <si>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</si>
  <si>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</si>
  <si>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</si>
  <si>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</si>
  <si>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</si>
  <si>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</si>
  <si>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</si>
  <si>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</si>
  <si>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</si>
  <si>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</si>
  <si>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</si>
  <si>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</si>
  <si>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</si>
  <si>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</si>
  <si>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</si>
  <si>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</si>
  <si>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</si>
  <si>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</si>
  <si>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</si>
  <si>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</si>
  <si>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</si>
  <si>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</si>
  <si>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</si>
  <si>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</si>
  <si>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</si>
  <si>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</si>
  <si>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</si>
  <si>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</si>
  <si>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</si>
  <si>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</si>
  <si>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</si>
  <si>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</si>
  <si>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</si>
  <si>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</si>
  <si>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</si>
  <si>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</si>
  <si>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</si>
  <si>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</si>
  <si>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</si>
  <si>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</si>
  <si>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</si>
  <si>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</si>
  <si>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</si>
  <si>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</si>
  <si>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</si>
  <si>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</si>
  <si>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</si>
  <si>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</si>
  <si>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</si>
  <si>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</si>
  <si>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</si>
  <si>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</si>
  <si>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</si>
  <si>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</si>
  <si>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</si>
  <si>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</si>
  <si>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</si>
  <si>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</si>
  <si>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</si>
  <si>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</si>
  <si>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</si>
  <si>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</si>
  <si>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</si>
  <si>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</si>
  <si>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</si>
  <si>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</si>
  <si>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</si>
  <si>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</si>
  <si>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</si>
  <si>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</si>
  <si>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</si>
  <si>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</si>
  <si>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</si>
  <si>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</si>
  <si>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</si>
  <si>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</si>
  <si>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</si>
  <si>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</si>
  <si>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</si>
  <si>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</si>
  <si>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</si>
  <si>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</si>
  <si>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</si>
  <si>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</si>
  <si>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</si>
  <si>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</si>
  <si>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</si>
  <si>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</si>
  <si>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</si>
  <si>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</si>
  <si>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</si>
  <si>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</si>
  <si>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</si>
  <si>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</si>
  <si>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</si>
  <si>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</si>
  <si>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</si>
  <si>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</si>
  <si>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</si>
  <si>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</si>
  <si>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</si>
  <si>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</si>
  <si>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</si>
  <si>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</si>
  <si>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</si>
  <si>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</si>
  <si>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</si>
  <si>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</si>
  <si>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</si>
  <si>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</si>
  <si>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</si>
  <si>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</si>
  <si>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</si>
  <si>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</si>
  <si>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</si>
  <si>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</si>
  <si>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</si>
  <si>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</si>
  <si>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</si>
  <si>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</si>
  <si>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</si>
  <si>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</si>
  <si>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</si>
  <si>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</si>
  <si>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</si>
  <si>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</si>
  <si>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</si>
  <si>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</si>
  <si>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</si>
  <si>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</si>
  <si>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</si>
  <si>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</si>
  <si>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</si>
  <si>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</si>
  <si>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</si>
  <si>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</si>
  <si>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</si>
  <si>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</si>
  <si>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</si>
  <si>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</si>
  <si>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</si>
  <si>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</si>
  <si>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</si>
  <si>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</si>
  <si>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</si>
  <si>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</si>
  <si>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</si>
  <si>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</si>
  <si>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</si>
  <si>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</si>
  <si>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</si>
  <si>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</si>
  <si>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</si>
  <si>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</si>
  <si>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</si>
  <si>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</si>
  <si>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</si>
  <si>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</si>
  <si>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</si>
  <si>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</si>
  <si>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</si>
  <si>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</si>
  <si>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</si>
  <si>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</si>
  <si>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</si>
  <si>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</si>
  <si>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</si>
  <si>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</si>
  <si>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</si>
  <si>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</si>
  <si>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</si>
  <si>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</si>
  <si>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</si>
  <si>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</si>
  <si>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</si>
  <si>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</si>
  <si>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</si>
  <si>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</si>
  <si>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</si>
  <si>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</si>
  <si>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</si>
  <si>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</si>
  <si>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</si>
  <si>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</si>
  <si>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</si>
  <si>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</si>
  <si>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</si>
  <si>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</si>
  <si>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</si>
  <si>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</si>
  <si>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</si>
  <si>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</si>
  <si>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</si>
  <si>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</si>
  <si>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</si>
  <si>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</si>
  <si>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</si>
  <si>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</si>
  <si>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</si>
  <si>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</si>
  <si>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</si>
  <si>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</si>
  <si>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</si>
  <si>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</si>
  <si>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</si>
  <si>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</si>
  <si>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</si>
  <si>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</si>
  <si>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</si>
  <si>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</si>
  <si>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</si>
  <si>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</si>
  <si>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</si>
  <si>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</si>
  <si>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</si>
  <si>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</si>
  <si>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</si>
  <si>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</si>
  <si>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</si>
  <si>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</si>
  <si>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</si>
  <si>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</si>
  <si>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</si>
  <si>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</si>
  <si>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</si>
  <si>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</si>
  <si>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</si>
  <si>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</si>
  <si>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</si>
  <si>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</si>
  <si>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</si>
  <si>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</si>
  <si>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</si>
  <si>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</si>
  <si>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</si>
  <si>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</si>
  <si>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</si>
  <si>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</si>
  <si>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</si>
  <si>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</si>
  <si>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</si>
  <si>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</si>
  <si>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</si>
  <si>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</si>
  <si>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</si>
  <si>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</si>
  <si>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</si>
  <si>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</si>
  <si>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</si>
  <si>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</si>
  <si>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</si>
  <si>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</si>
  <si>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</si>
  <si>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</si>
  <si>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</si>
  <si>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</si>
  <si>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</si>
  <si>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</si>
  <si>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</si>
  <si>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</si>
  <si>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</si>
  <si>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</si>
  <si>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</si>
  <si>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</si>
  <si>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</si>
  <si>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</si>
  <si>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</si>
  <si>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</si>
  <si>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</si>
  <si>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</si>
  <si>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</si>
  <si>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</si>
  <si>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</si>
  <si>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</si>
  <si>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</si>
  <si>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</si>
  <si>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</si>
  <si>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</si>
  <si>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</si>
  <si>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</si>
  <si>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</si>
  <si>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</si>
  <si>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</si>
  <si>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</si>
  <si>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</si>
  <si>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</si>
  <si>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</si>
  <si>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</si>
  <si>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</si>
  <si>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</si>
  <si>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</si>
  <si>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</si>
  <si>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</si>
  <si>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</si>
  <si>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</si>
  <si>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</si>
  <si>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</si>
  <si>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</si>
  <si>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</si>
  <si>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</si>
  <si>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</si>
  <si>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</si>
  <si>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</si>
  <si>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</si>
  <si>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</si>
  <si>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</si>
  <si>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</si>
  <si>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</si>
  <si>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</si>
  <si>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</si>
  <si>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</si>
  <si>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</si>
  <si>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</si>
  <si>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</si>
  <si>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</si>
  <si>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</si>
  <si>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</si>
  <si>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</si>
  <si>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</si>
  <si>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</si>
  <si>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</si>
  <si>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</si>
  <si>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</si>
  <si>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</si>
  <si>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</si>
  <si>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</si>
  <si>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</si>
  <si>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</si>
  <si>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</si>
  <si>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</si>
  <si>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</si>
  <si>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</si>
  <si>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</si>
  <si>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</si>
  <si>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</si>
  <si>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</si>
  <si>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</si>
  <si>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</si>
  <si>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</si>
  <si>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</si>
  <si>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</si>
  <si>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</si>
  <si>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</si>
  <si>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</si>
  <si>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</si>
  <si>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</si>
  <si>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</si>
  <si>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</si>
  <si>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</si>
  <si>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</si>
  <si>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</si>
  <si>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</si>
  <si>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</si>
  <si>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</si>
  <si>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</si>
  <si>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</si>
  <si>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</si>
  <si>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</si>
  <si>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</si>
  <si>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</si>
  <si>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</si>
  <si>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</si>
  <si>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</si>
  <si>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</si>
  <si>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</si>
  <si>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</si>
  <si>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</si>
  <si>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</si>
  <si>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</si>
  <si>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</si>
  <si>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</si>
  <si>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</si>
  <si>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</si>
  <si>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</si>
  <si>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</si>
  <si>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</si>
  <si>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</si>
  <si>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</si>
  <si>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</si>
  <si>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</si>
  <si>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</si>
  <si>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</si>
  <si>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</si>
  <si>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</si>
  <si>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</si>
  <si>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</si>
  <si>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</si>
  <si>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</si>
  <si>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</si>
  <si>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</si>
  <si>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</si>
  <si>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</si>
  <si>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</si>
  <si>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</si>
  <si>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</si>
  <si>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</si>
  <si>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</si>
  <si>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</si>
  <si>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</si>
  <si>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</si>
  <si>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</si>
  <si>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</si>
  <si>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</si>
  <si>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</si>
  <si>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</si>
  <si>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</si>
  <si>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</si>
  <si>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</si>
  <si>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</si>
  <si>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</si>
  <si>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</si>
  <si>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</si>
  <si>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</si>
  <si>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</si>
  <si>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</si>
  <si>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</si>
  <si>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</si>
  <si>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</si>
  <si>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</si>
  <si>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</si>
  <si>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</si>
  <si>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</si>
  <si>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</si>
  <si>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</si>
  <si>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</si>
  <si>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</si>
  <si>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</si>
  <si>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</si>
  <si>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</si>
  <si>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</si>
  <si>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</si>
  <si>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</si>
  <si>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</si>
  <si>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</si>
  <si>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</si>
  <si>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</si>
  <si>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</si>
  <si>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</si>
  <si>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</si>
  <si>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</si>
  <si>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</si>
  <si>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</si>
  <si>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</si>
  <si>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</si>
  <si>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</si>
  <si>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</si>
  <si>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</si>
  <si>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</si>
  <si>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</si>
  <si>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</si>
  <si>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</si>
  <si>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</si>
  <si>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</si>
  <si>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</si>
  <si>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</si>
  <si>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</si>
  <si>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</si>
  <si>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</si>
  <si>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</si>
  <si>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</si>
  <si>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</si>
  <si>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</si>
  <si>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</si>
  <si>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</si>
  <si>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</si>
  <si>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</si>
  <si>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</si>
  <si>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</si>
  <si>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</si>
  <si>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</si>
  <si>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</si>
  <si>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</si>
  <si>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</si>
  <si>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</si>
  <si>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</si>
  <si>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</si>
  <si>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</si>
  <si>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</si>
  <si>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</si>
  <si>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</si>
  <si>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</si>
  <si>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</si>
  <si>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</si>
  <si>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</si>
  <si>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</si>
  <si>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</si>
  <si>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</si>
  <si>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</si>
  <si>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</si>
  <si>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</si>
  <si>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</si>
  <si>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</si>
  <si>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</si>
  <si>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</si>
  <si>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</si>
  <si>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</si>
  <si>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</si>
  <si>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</si>
  <si>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</si>
  <si>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</si>
  <si>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</si>
  <si>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</si>
  <si>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</si>
  <si>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</si>
  <si>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</si>
  <si>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</si>
  <si>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</si>
  <si>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</si>
  <si>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</si>
  <si>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</si>
  <si>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</si>
  <si>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</si>
  <si>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</si>
  <si>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</si>
  <si>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</si>
  <si>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</si>
  <si>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</si>
  <si>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</si>
  <si>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</si>
  <si>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</si>
  <si>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</si>
  <si>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</si>
  <si>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</si>
  <si>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</si>
  <si>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</si>
  <si>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</si>
  <si>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</si>
  <si>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</si>
  <si>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</si>
  <si>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</si>
  <si>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</si>
  <si>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</si>
  <si>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</si>
  <si>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</si>
  <si>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</si>
  <si>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</si>
  <si>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</si>
  <si>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</si>
  <si>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</si>
  <si>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</si>
  <si>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</si>
  <si>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</si>
  <si>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</si>
  <si>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</si>
  <si>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</si>
  <si>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</si>
  <si>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</si>
  <si>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</si>
  <si>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</si>
  <si>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</si>
  <si>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</si>
  <si>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</si>
  <si>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</si>
  <si>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</si>
  <si>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</si>
  <si>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</si>
  <si>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</si>
  <si>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</si>
  <si>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</si>
  <si>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</si>
  <si>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</si>
  <si>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</si>
  <si>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</si>
  <si>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</si>
  <si>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</si>
  <si>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</si>
  <si>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</si>
  <si>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</si>
  <si>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</si>
  <si>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</si>
  <si>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</si>
  <si>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</si>
  <si>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</si>
  <si>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</si>
  <si>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</si>
  <si>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</si>
  <si>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</si>
  <si>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</si>
  <si>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</si>
  <si>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</si>
  <si>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</si>
  <si>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</si>
  <si>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</si>
  <si>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</si>
  <si>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</si>
  <si>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</si>
  <si>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</si>
  <si>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</si>
  <si>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</si>
  <si>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</si>
  <si>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</si>
  <si>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</si>
  <si>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</si>
  <si>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</si>
  <si>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</si>
  <si>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</si>
  <si>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</si>
  <si>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</si>
  <si>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</si>
  <si>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</si>
  <si>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</si>
  <si>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</si>
  <si>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</si>
  <si>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</si>
  <si>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</si>
  <si>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</si>
  <si>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</si>
  <si>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</si>
  <si>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</si>
  <si>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</si>
  <si>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</si>
  <si>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</si>
  <si>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</si>
  <si>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</si>
  <si>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</si>
  <si>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</si>
  <si>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</si>
  <si>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</si>
  <si>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</si>
  <si>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</si>
  <si>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</si>
  <si>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</si>
  <si>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</si>
  <si>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</si>
  <si>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</si>
  <si>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</si>
  <si>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</si>
  <si>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</si>
  <si>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</si>
  <si>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</si>
  <si>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</si>
  <si>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</si>
  <si>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</si>
  <si>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</si>
  <si>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</si>
  <si>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</si>
  <si>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</si>
  <si>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</si>
  <si>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</si>
  <si>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</si>
  <si>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</si>
  <si>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</si>
  <si>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</si>
  <si>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</si>
  <si>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</si>
  <si>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</si>
  <si>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</si>
  <si>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</si>
  <si>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</si>
  <si>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</si>
  <si>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</si>
  <si>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</si>
  <si>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</si>
  <si>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</si>
  <si>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</si>
  <si>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</si>
  <si>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</si>
  <si>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</si>
  <si>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</si>
  <si>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</si>
  <si>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</si>
  <si>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</si>
  <si>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</si>
  <si>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</si>
  <si>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</si>
  <si>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</si>
  <si>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</si>
  <si>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</si>
  <si>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</si>
  <si>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</si>
  <si>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</si>
  <si>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</si>
  <si>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</si>
  <si>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</si>
  <si>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</si>
  <si>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</si>
  <si>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</si>
  <si>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</si>
  <si>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</si>
  <si>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</si>
  <si>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</si>
  <si>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</si>
  <si>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</si>
  <si>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</si>
  <si>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</si>
  <si>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</si>
  <si>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</si>
  <si>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</si>
  <si>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</si>
  <si>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</si>
  <si>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</si>
  <si>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</si>
  <si>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</si>
  <si>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</si>
  <si>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</si>
  <si>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</si>
  <si>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</si>
  <si>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</si>
  <si>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</si>
  <si>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</si>
  <si>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</si>
  <si>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</si>
  <si>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</si>
  <si>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</si>
  <si>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</si>
  <si>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</si>
  <si>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</si>
  <si>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</si>
  <si>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</si>
  <si>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</si>
  <si>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</si>
  <si>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</si>
  <si>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</si>
  <si>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</si>
  <si>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</si>
  <si>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</si>
  <si>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</si>
  <si>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</si>
  <si>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</si>
  <si>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</si>
  <si>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</si>
  <si>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</si>
  <si>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</si>
  <si>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</si>
  <si>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</si>
  <si>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</si>
  <si>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</si>
  <si>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</si>
  <si>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</si>
  <si>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</si>
  <si>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</si>
  <si>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</si>
  <si>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</si>
  <si>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</si>
  <si>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</si>
  <si>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</si>
  <si>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</si>
  <si>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</si>
  <si>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</si>
  <si>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</si>
  <si>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</si>
  <si>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</si>
  <si>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</si>
  <si>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</si>
  <si>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</si>
  <si>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</si>
  <si>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</si>
  <si>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</si>
  <si>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</si>
  <si>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</si>
  <si>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</si>
  <si>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</si>
  <si>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</si>
  <si>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</si>
  <si>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</si>
  <si>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</si>
  <si>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</si>
  <si>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</si>
  <si>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</si>
  <si>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</si>
  <si>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</si>
  <si>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</si>
  <si>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</si>
  <si>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</si>
  <si>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</si>
  <si>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</si>
  <si>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</si>
  <si>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</si>
  <si>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</si>
  <si>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</si>
  <si>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</si>
  <si>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</si>
  <si>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</si>
  <si>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</si>
  <si>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</si>
  <si>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</si>
  <si>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</si>
  <si>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</si>
  <si>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</si>
  <si>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</si>
  <si>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</si>
  <si>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</si>
  <si>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</si>
  <si>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</si>
  <si>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</si>
  <si>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</si>
  <si>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</si>
  <si>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</si>
  <si>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</si>
  <si>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</si>
  <si>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</si>
  <si>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</si>
  <si>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</si>
  <si>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</si>
  <si>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</si>
  <si>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</si>
  <si>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</si>
  <si>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</si>
  <si>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</si>
  <si>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</si>
  <si>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</si>
  <si>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</si>
  <si>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</si>
  <si>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</si>
  <si>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</si>
  <si>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</si>
  <si>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</si>
  <si>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</si>
  <si>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</si>
  <si>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</si>
  <si>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</si>
  <si>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</si>
  <si>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</si>
  <si>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</si>
  <si>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</si>
  <si>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</si>
  <si>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</si>
  <si>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</si>
  <si>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</si>
  <si>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</si>
  <si>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</si>
  <si>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</si>
  <si>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</si>
  <si>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</si>
  <si>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</si>
  <si>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</si>
  <si>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</si>
  <si>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</si>
  <si>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</si>
  <si>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</si>
  <si>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</si>
  <si>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</si>
  <si>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</si>
  <si>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</si>
  <si>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</si>
  <si>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</si>
  <si>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</si>
  <si>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</si>
  <si>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</si>
  <si>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</si>
  <si>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</si>
  <si>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</si>
  <si>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</si>
  <si>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</si>
  <si>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</si>
  <si>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</si>
  <si>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</si>
  <si>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</si>
  <si>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</si>
  <si>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</si>
  <si>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</si>
  <si>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</si>
  <si>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</si>
  <si>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</si>
  <si>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</si>
  <si>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</si>
  <si>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</si>
  <si>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</si>
  <si>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</si>
  <si>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</si>
  <si>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</si>
  <si>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</si>
  <si>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</si>
  <si>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</si>
  <si>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</si>
  <si>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</si>
  <si>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</si>
  <si>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</si>
  <si>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</si>
  <si>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</si>
  <si>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</si>
  <si>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</si>
  <si>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</si>
  <si>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</si>
  <si>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</si>
  <si>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</si>
  <si>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</si>
  <si>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</si>
  <si>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</si>
  <si>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</si>
  <si>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</si>
  <si>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</si>
  <si>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</si>
  <si>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</si>
  <si>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</si>
  <si>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</si>
  <si>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</si>
  <si>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</si>
  <si>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</si>
  <si>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</si>
  <si>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</si>
  <si>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</si>
  <si>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</si>
  <si>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</si>
  <si>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</si>
  <si>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</si>
  <si>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</si>
  <si>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</si>
  <si>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</si>
  <si>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</si>
  <si>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</si>
  <si>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</si>
  <si>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</si>
  <si>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</si>
  <si>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</si>
  <si>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</si>
  <si>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</si>
  <si>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</si>
  <si>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</si>
  <si>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</si>
  <si>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</si>
  <si>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</si>
  <si>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</si>
  <si>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</si>
  <si>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</si>
  <si>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</si>
  <si>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</si>
  <si>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</si>
  <si>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</si>
  <si>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</si>
  <si>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</si>
  <si>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</si>
  <si>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</si>
  <si>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</si>
  <si>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</si>
  <si>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</si>
  <si>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</si>
  <si>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</si>
  <si>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</si>
  <si>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</si>
  <si>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</si>
  <si>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</si>
  <si>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</si>
  <si>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</si>
  <si>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</si>
  <si>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</si>
  <si>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</si>
  <si>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</si>
  <si>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</si>
  <si>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</si>
  <si>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</si>
  <si>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</si>
  <si>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</si>
  <si>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</si>
  <si>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</si>
  <si>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</si>
  <si>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</si>
  <si>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</si>
  <si>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</si>
  <si>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</si>
  <si>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</si>
  <si>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</si>
  <si>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</si>
  <si>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</si>
  <si>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</si>
  <si>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</si>
  <si>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</si>
  <si>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</si>
  <si>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</si>
  <si>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</si>
  <si>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</si>
  <si>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</si>
  <si>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</si>
  <si>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</si>
  <si>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</si>
  <si>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</si>
  <si>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</si>
  <si>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</si>
  <si>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</si>
  <si>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</si>
  <si>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</si>
  <si>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</si>
  <si>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</si>
  <si>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</si>
  <si>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</si>
  <si>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</si>
  <si>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</si>
  <si>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</si>
  <si>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</si>
  <si>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</si>
  <si>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</si>
  <si>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</si>
  <si>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</si>
  <si>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</si>
  <si>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</si>
  <si>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</si>
  <si>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</si>
  <si>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</si>
  <si>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</si>
  <si>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</si>
  <si>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</si>
  <si>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</si>
  <si>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</si>
  <si>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</si>
  <si>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</si>
  <si>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</si>
  <si>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</si>
  <si>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</si>
  <si>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</si>
  <si>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</si>
  <si>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</si>
  <si>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</si>
  <si>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</si>
  <si>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</si>
  <si>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</si>
  <si>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</si>
  <si>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</si>
  <si>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</si>
  <si>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</si>
  <si>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</si>
  <si>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</si>
  <si>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</si>
  <si>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</si>
  <si>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</si>
  <si>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</si>
  <si>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</si>
  <si>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</si>
  <si>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</si>
  <si>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</si>
  <si>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</si>
  <si>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</si>
  <si>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</si>
  <si>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</si>
  <si>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</si>
  <si>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</si>
  <si>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</si>
  <si>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</si>
  <si>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</si>
  <si>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</si>
  <si>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</si>
  <si>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</si>
  <si>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</si>
  <si>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</si>
  <si>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</si>
  <si>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</si>
  <si>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</si>
  <si>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</si>
  <si>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</si>
  <si>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</si>
  <si>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</si>
  <si>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</si>
  <si>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</si>
  <si>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</si>
  <si>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</si>
  <si>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</si>
  <si>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</si>
  <si>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</si>
  <si>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</si>
  <si>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</si>
  <si>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</si>
  <si>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</si>
  <si>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</si>
  <si>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</si>
  <si>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</si>
  <si>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</si>
  <si>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</si>
  <si>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</si>
  <si>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</si>
  <si>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</si>
  <si>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</si>
  <si>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</si>
  <si>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</si>
  <si>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</si>
  <si>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</si>
  <si>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</si>
  <si>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</si>
  <si>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</si>
  <si>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</si>
  <si>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</si>
  <si>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</si>
  <si>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</si>
  <si>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</si>
  <si>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</si>
  <si>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</si>
  <si>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</si>
  <si>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</si>
  <si>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</si>
  <si>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</si>
  <si>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</si>
  <si>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</si>
  <si>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</si>
  <si>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</si>
  <si>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</si>
  <si>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</si>
  <si>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</si>
  <si>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</si>
  <si>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</si>
  <si>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</si>
  <si>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</si>
  <si>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</si>
  <si>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</si>
  <si>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</si>
  <si>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</si>
  <si>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</si>
  <si>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</si>
  <si>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</si>
  <si>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</si>
  <si>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</si>
  <si>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</si>
  <si>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</si>
  <si>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</si>
  <si>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</si>
  <si>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</si>
  <si>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</si>
  <si>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</si>
  <si>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</si>
  <si>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</si>
  <si>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</si>
  <si>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</si>
  <si>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</si>
  <si>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</si>
  <si>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</si>
  <si>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</si>
  <si>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</si>
  <si>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</si>
  <si>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</si>
  <si>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</si>
  <si>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</si>
  <si>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</si>
  <si>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</si>
  <si>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</si>
  <si>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</si>
  <si>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</si>
  <si>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</si>
  <si>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</si>
  <si>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</si>
  <si>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</si>
  <si>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</si>
  <si>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</si>
  <si>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</si>
  <si>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</si>
  <si>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</si>
  <si>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</si>
  <si>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</si>
  <si>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</si>
  <si>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</si>
  <si>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</si>
  <si>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</si>
  <si>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</si>
  <si>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</si>
  <si>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</si>
  <si>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</si>
  <si>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</si>
  <si>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</si>
  <si>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</si>
  <si>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</si>
  <si>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</si>
  <si>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</si>
  <si>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</si>
  <si>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</si>
  <si>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</si>
  <si>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</si>
  <si>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</si>
  <si>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</si>
  <si>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</si>
  <si>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</si>
  <si>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</si>
  <si>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</si>
  <si>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</si>
  <si>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</si>
  <si>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</si>
  <si>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</si>
  <si>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</si>
  <si>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</si>
  <si>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</si>
  <si>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</si>
  <si>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</si>
  <si>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</si>
  <si>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</si>
  <si>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</si>
  <si>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</si>
  <si>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</si>
  <si>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</si>
  <si>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</si>
  <si>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</si>
  <si>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</si>
  <si>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</si>
  <si>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</si>
  <si>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</si>
  <si>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</si>
  <si>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</si>
  <si>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</si>
  <si>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</si>
  <si>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</si>
  <si>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</si>
  <si>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</si>
  <si>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</si>
  <si>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</si>
  <si>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</si>
  <si>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</si>
  <si>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</si>
  <si>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</si>
  <si>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</si>
  <si>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</si>
  <si>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</si>
  <si>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</si>
  <si>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</si>
  <si>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</si>
  <si>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</si>
  <si>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</si>
  <si>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</si>
  <si>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</si>
  <si>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</si>
  <si>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</si>
  <si>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</si>
  <si>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</si>
  <si>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</si>
  <si>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</si>
  <si>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</si>
  <si>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</si>
  <si>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</si>
  <si>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</si>
  <si>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</si>
  <si>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</si>
  <si>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</si>
  <si>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</si>
  <si>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</si>
  <si>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</si>
  <si>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</si>
  <si>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</si>
  <si>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</si>
  <si>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</si>
  <si>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</si>
  <si>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</si>
  <si>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</si>
  <si>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</si>
  <si>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</si>
  <si>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</si>
  <si>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</si>
  <si>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</si>
  <si>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</si>
  <si>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</si>
  <si>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</si>
  <si>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</si>
  <si>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</si>
  <si>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</si>
  <si>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</si>
  <si>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</si>
  <si>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</si>
  <si>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</si>
  <si>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</si>
  <si>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</si>
  <si>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</si>
  <si>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</si>
  <si>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</si>
  <si>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</si>
  <si>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</si>
  <si>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</si>
  <si>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</si>
  <si>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</si>
  <si>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</si>
  <si>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</si>
  <si>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</si>
  <si>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</si>
  <si>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</si>
  <si>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</si>
  <si>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</si>
  <si>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</si>
  <si>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</si>
  <si>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</si>
  <si>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</si>
  <si>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</si>
  <si>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</si>
  <si>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</si>
  <si>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</si>
  <si>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</si>
  <si>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</si>
  <si>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</si>
  <si>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</si>
  <si>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</si>
  <si>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</si>
  <si>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</si>
  <si>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</si>
  <si>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</si>
  <si>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</si>
  <si>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</si>
  <si>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</si>
  <si>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</si>
  <si>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</si>
  <si>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</si>
  <si>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</si>
  <si>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</si>
  <si>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</si>
  <si>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</si>
  <si>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</si>
  <si>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</si>
  <si>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</si>
  <si>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</si>
  <si>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</si>
  <si>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</si>
  <si>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</si>
  <si>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</si>
  <si>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</si>
  <si>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</si>
  <si>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</si>
  <si>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</si>
  <si>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</si>
  <si>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</si>
  <si>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</si>
  <si>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</si>
  <si>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</si>
  <si>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</si>
  <si>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</si>
  <si>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</si>
  <si>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</si>
  <si>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</si>
  <si>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</si>
  <si>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</si>
  <si>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</si>
  <si>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</si>
  <si>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</si>
  <si>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</si>
  <si>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</si>
  <si>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</si>
  <si>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</si>
  <si>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</si>
  <si>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</si>
  <si>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</si>
  <si>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</si>
  <si>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</si>
  <si>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</si>
  <si>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</si>
  <si>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</si>
  <si>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</si>
  <si>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</si>
  <si>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</si>
  <si>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</si>
  <si>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</si>
  <si>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</si>
  <si>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</si>
  <si>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</si>
  <si>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</si>
  <si>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</si>
  <si>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</si>
  <si>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</si>
  <si>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</si>
  <si>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</si>
  <si>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</si>
  <si>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</si>
  <si>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</si>
  <si>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</si>
  <si>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</si>
  <si>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</si>
  <si>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</si>
  <si>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</si>
  <si>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</si>
  <si>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</si>
  <si>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</si>
  <si>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</si>
  <si>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</si>
  <si>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</si>
  <si>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</si>
  <si>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</si>
  <si>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</si>
  <si>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</si>
  <si>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</si>
  <si>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</si>
  <si>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</si>
  <si>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</si>
  <si>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</si>
  <si>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</si>
  <si>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</si>
  <si>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</si>
  <si>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</si>
  <si>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</si>
  <si>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</si>
  <si>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</si>
  <si>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</si>
  <si>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</si>
  <si>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</si>
  <si>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</si>
  <si>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</si>
  <si>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</si>
  <si>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</si>
  <si>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</si>
  <si>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</si>
  <si>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</si>
  <si>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</si>
  <si>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</si>
  <si>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</si>
  <si>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</si>
  <si>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</si>
  <si>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</si>
  <si>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</si>
  <si>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</si>
  <si>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</si>
  <si>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</si>
  <si>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</si>
  <si>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</si>
  <si>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</si>
  <si>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</si>
  <si>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</si>
  <si>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</si>
  <si>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</si>
  <si>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</si>
  <si>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</si>
  <si>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</si>
  <si>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</si>
  <si>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</si>
  <si>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</si>
  <si>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</si>
  <si>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</si>
  <si>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</si>
  <si>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</si>
  <si>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</si>
  <si>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</si>
  <si>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</si>
  <si>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</si>
  <si>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</si>
  <si>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</si>
  <si>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</si>
  <si>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</si>
  <si>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</si>
  <si>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</si>
  <si>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</si>
  <si>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</si>
  <si>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</si>
  <si>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</si>
  <si>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</si>
  <si>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</si>
  <si>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</si>
  <si>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</si>
  <si>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</si>
  <si>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</si>
  <si>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</si>
  <si>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</si>
  <si>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</si>
  <si>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</si>
  <si>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</si>
  <si>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</si>
  <si>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</si>
  <si>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</si>
  <si>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</si>
  <si>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</si>
  <si>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</si>
  <si>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</si>
  <si>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</si>
  <si>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</si>
  <si>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</si>
  <si>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</si>
  <si>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</si>
  <si>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</si>
  <si>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</si>
  <si>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</si>
  <si>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</si>
  <si>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</si>
  <si>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</si>
  <si>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</si>
  <si>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</si>
  <si>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</si>
  <si>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</si>
  <si>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</si>
  <si>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</si>
  <si>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</si>
  <si>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</si>
  <si>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</si>
  <si>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</si>
  <si>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</si>
  <si>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</si>
  <si>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</si>
  <si>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</si>
  <si>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</si>
  <si>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</si>
  <si>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</si>
  <si>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</si>
  <si>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</si>
  <si>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</si>
  <si>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</si>
  <si>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</si>
  <si>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</si>
  <si>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</si>
  <si>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</si>
  <si>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</si>
  <si>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</si>
  <si>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</si>
  <si>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</si>
  <si>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</si>
  <si>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</si>
  <si>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</si>
  <si>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</si>
  <si>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</si>
  <si>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</si>
  <si>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</si>
  <si>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</si>
  <si>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</si>
  <si>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</si>
  <si>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</si>
  <si>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</si>
  <si>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</si>
  <si>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</si>
  <si>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</si>
  <si>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</si>
  <si>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</si>
  <si>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</si>
  <si>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</si>
  <si>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</si>
  <si>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</si>
  <si>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</si>
  <si>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</si>
  <si>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</si>
  <si>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</si>
  <si>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</si>
  <si>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</si>
  <si>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</si>
  <si>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</si>
  <si>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</si>
  <si>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</si>
  <si>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</si>
  <si>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</si>
  <si>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</si>
  <si>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</si>
  <si>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</si>
  <si>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</si>
  <si>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</si>
  <si>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</si>
  <si>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</si>
  <si>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</si>
  <si>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</si>
  <si>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</si>
  <si>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</si>
  <si>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</si>
  <si>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</si>
  <si>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</si>
  <si>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</si>
  <si>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</si>
  <si>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</si>
  <si>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</si>
  <si>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</si>
  <si>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</si>
  <si>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</si>
  <si>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</si>
  <si>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</si>
  <si>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</si>
  <si>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</si>
  <si>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</si>
  <si>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</si>
  <si>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</si>
  <si>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</si>
  <si>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</si>
  <si>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</si>
  <si>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</si>
  <si>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</si>
  <si>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</si>
  <si>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</si>
  <si>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</si>
  <si>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</si>
  <si>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</si>
  <si>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</si>
  <si>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</si>
  <si>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</si>
  <si>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</si>
  <si>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</si>
  <si>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</si>
  <si>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</si>
  <si>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</si>
  <si>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</si>
  <si>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</si>
  <si>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</si>
  <si>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</si>
  <si>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</si>
  <si>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</si>
  <si>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</si>
  <si>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</si>
  <si>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</si>
  <si>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</si>
  <si>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</si>
  <si>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</si>
  <si>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</si>
  <si>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</si>
  <si>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</si>
  <si>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</si>
  <si>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</si>
  <si>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</si>
  <si>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</si>
  <si>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</si>
  <si>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</si>
  <si>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</si>
  <si>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</si>
  <si>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</si>
  <si>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</si>
  <si>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</si>
  <si>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</si>
  <si>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</si>
  <si>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</si>
  <si>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</si>
  <si>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</si>
  <si>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</si>
  <si>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</si>
  <si>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</si>
  <si>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</si>
  <si>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</si>
  <si>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</si>
  <si>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</si>
  <si>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</si>
  <si>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</si>
  <si>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</si>
  <si>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</si>
  <si>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</si>
  <si>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</si>
  <si>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</si>
  <si>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</si>
  <si>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</si>
  <si>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</si>
  <si>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</si>
  <si>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</si>
  <si>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</si>
  <si>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</si>
  <si>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</si>
  <si>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</si>
  <si>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</si>
  <si>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</si>
  <si>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</si>
  <si>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</si>
  <si>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</si>
  <si>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</si>
  <si>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</si>
  <si>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</si>
  <si>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</si>
  <si>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</si>
  <si>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</si>
  <si>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</si>
  <si>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</si>
  <si>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</si>
  <si>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</si>
  <si>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</si>
  <si>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</si>
  <si>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</si>
  <si>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</si>
  <si>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</si>
  <si>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</si>
  <si>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</si>
  <si>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</si>
  <si>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</si>
  <si>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</si>
  <si>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</si>
  <si>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</si>
  <si>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</si>
  <si>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</si>
  <si>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</si>
  <si>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</si>
  <si>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</si>
  <si>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</si>
  <si>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</si>
  <si>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</si>
  <si>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</si>
  <si>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</si>
  <si>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</si>
  <si>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</si>
  <si>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</si>
  <si>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</si>
  <si>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</si>
  <si>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</si>
  <si>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</si>
  <si>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</si>
  <si>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</si>
  <si>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</si>
  <si>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</si>
  <si>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</si>
  <si>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</si>
  <si>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</si>
  <si>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</si>
  <si>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</si>
  <si>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</si>
  <si>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</si>
  <si>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</si>
  <si>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</si>
  <si>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</si>
  <si>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</si>
  <si>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</si>
  <si>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</si>
  <si>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</si>
  <si>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</si>
  <si>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</si>
  <si>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</si>
  <si>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</si>
  <si>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</si>
  <si>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</si>
  <si>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</si>
  <si>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</si>
  <si>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</si>
  <si>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</si>
  <si>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</si>
  <si>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</si>
  <si>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</si>
  <si>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</si>
  <si>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</si>
  <si>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</si>
  <si>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</si>
  <si>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</si>
  <si>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</si>
  <si>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</si>
  <si>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</si>
  <si>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</si>
  <si>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</si>
  <si>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</si>
  <si>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</si>
  <si>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</si>
  <si>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</si>
  <si>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</si>
  <si>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</si>
  <si>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</si>
  <si>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</si>
  <si>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</si>
  <si>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</si>
  <si>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</si>
  <si>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</si>
  <si>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</si>
  <si>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</si>
  <si>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</si>
  <si>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</si>
  <si>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</si>
  <si>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</si>
  <si>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</si>
  <si>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</si>
  <si>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</si>
  <si>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</si>
  <si>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</si>
  <si>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</si>
  <si>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</si>
  <si>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</si>
  <si>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</si>
  <si>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</si>
  <si>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</si>
  <si>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</si>
  <si>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</si>
  <si>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</si>
  <si>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</si>
  <si>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</si>
  <si>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</si>
  <si>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</si>
  <si>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</si>
  <si>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</si>
  <si>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</si>
  <si>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</si>
  <si>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</si>
  <si>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</si>
  <si>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</si>
  <si>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</si>
  <si>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</si>
  <si>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</si>
  <si>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</si>
  <si>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</si>
  <si>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</si>
  <si>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</si>
  <si>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</si>
  <si>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</si>
  <si>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</si>
  <si>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</si>
  <si>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</si>
  <si>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</si>
  <si>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</si>
  <si>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</si>
  <si>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</si>
  <si>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</si>
  <si>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</si>
  <si>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</si>
  <si>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</si>
  <si>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</si>
  <si>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</si>
  <si>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</si>
  <si>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</si>
  <si>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</si>
  <si>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</si>
  <si>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</si>
  <si>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</si>
  <si>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</si>
  <si>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</si>
  <si>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</si>
  <si>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</si>
  <si>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</si>
  <si>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</si>
  <si>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</si>
  <si>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</si>
  <si>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</si>
  <si>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</si>
  <si>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</si>
  <si>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</si>
  <si>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</si>
  <si>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</si>
  <si>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</si>
  <si>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</si>
  <si>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</si>
  <si>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</si>
  <si>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</si>
  <si>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</si>
  <si>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</si>
  <si>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</si>
  <si>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</si>
  <si>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</si>
  <si>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</si>
  <si>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</si>
  <si>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</si>
  <si>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</si>
  <si>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</si>
  <si>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</si>
  <si>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</si>
  <si>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</si>
  <si>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</si>
  <si>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</si>
  <si>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</si>
  <si>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</si>
  <si>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</si>
  <si>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</si>
  <si>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</si>
  <si>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</si>
  <si>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</si>
  <si>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</si>
  <si>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</si>
  <si>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</si>
  <si>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</si>
  <si>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</si>
  <si>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</si>
  <si>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</si>
  <si>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</si>
  <si>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</si>
  <si>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</si>
  <si>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</si>
  <si>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</si>
  <si>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</si>
  <si>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</si>
  <si>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</si>
  <si>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</si>
  <si>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</si>
  <si>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</si>
  <si>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</si>
  <si>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</si>
  <si>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</si>
  <si>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</si>
  <si>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</si>
  <si>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</si>
  <si>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</si>
  <si>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</si>
  <si>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</si>
  <si>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</si>
  <si>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</si>
  <si>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</si>
  <si>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</si>
  <si>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</si>
  <si>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</si>
  <si>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</si>
  <si>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</si>
  <si>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</si>
  <si>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</si>
  <si>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</si>
  <si>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</si>
  <si>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</si>
  <si>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</si>
  <si>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</si>
  <si>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</si>
  <si>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</si>
  <si>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</si>
  <si>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</si>
  <si>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</si>
  <si>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</si>
  <si>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</si>
  <si>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</si>
  <si>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</si>
  <si>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</si>
  <si>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</si>
  <si>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</si>
  <si>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</si>
  <si>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</si>
  <si>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</si>
  <si>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</si>
  <si>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</si>
  <si>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</si>
  <si>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</si>
  <si>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</si>
  <si>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</si>
  <si>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</si>
  <si>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</si>
  <si>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</si>
  <si>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</si>
  <si>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</si>
  <si>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</si>
  <si>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</si>
  <si>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</si>
  <si>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</si>
  <si>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</si>
  <si>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</si>
  <si>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</si>
  <si>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</si>
  <si>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</si>
  <si>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</si>
  <si>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</si>
  <si>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</si>
  <si>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</si>
  <si>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</si>
  <si>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</si>
  <si>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</si>
  <si>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</si>
  <si>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</si>
  <si>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</si>
  <si>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</si>
  <si>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</si>
  <si>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</si>
  <si>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</si>
  <si>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</si>
  <si>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</si>
  <si>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</si>
  <si>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</si>
  <si>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</si>
  <si>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</si>
  <si>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</si>
  <si>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</si>
  <si>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</si>
  <si>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</si>
  <si>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</si>
  <si>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</si>
  <si>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</si>
  <si>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</si>
  <si>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</si>
  <si>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</si>
  <si>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</si>
  <si>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</si>
  <si>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</si>
  <si>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</si>
  <si>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</si>
  <si>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</si>
  <si>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</si>
  <si>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</si>
  <si>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</si>
  <si>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</si>
  <si>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</si>
  <si>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</si>
  <si>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</si>
  <si>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</si>
  <si>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</si>
  <si>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</si>
  <si>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</si>
  <si>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</si>
  <si>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</si>
  <si>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</si>
  <si>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</si>
  <si>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</si>
  <si>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</si>
  <si>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</si>
  <si>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</si>
  <si>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</si>
  <si>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</si>
  <si>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</si>
  <si>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</si>
  <si>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</si>
  <si>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</si>
  <si>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</si>
  <si>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</si>
  <si>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</si>
  <si>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</si>
  <si>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</si>
  <si>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</si>
  <si>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</si>
  <si>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</si>
  <si>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</si>
  <si>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</si>
  <si>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</si>
  <si>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</si>
  <si>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</si>
  <si>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</si>
  <si>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</si>
  <si>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</si>
  <si>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</si>
  <si>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</si>
  <si>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</si>
  <si>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</si>
  <si>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</si>
  <si>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</si>
  <si>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</si>
  <si>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</si>
  <si>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</si>
  <si>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</si>
  <si>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</si>
  <si>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</si>
  <si>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</si>
  <si>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</si>
  <si>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</si>
  <si>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</si>
  <si>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</si>
  <si>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</si>
  <si>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</si>
  <si>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</si>
  <si>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</si>
  <si>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</si>
  <si>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</si>
  <si>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</si>
  <si>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</si>
  <si>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</si>
  <si>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</si>
  <si>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</si>
  <si>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</si>
  <si>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</si>
  <si>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</si>
  <si>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</si>
  <si>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</si>
  <si>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</si>
  <si>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</si>
  <si>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</si>
  <si>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</si>
  <si>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</si>
  <si>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</si>
  <si>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</si>
  <si>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</si>
  <si>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</si>
  <si>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</si>
  <si>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</si>
  <si>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</si>
  <si>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</si>
  <si>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</si>
  <si>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</si>
  <si>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</si>
  <si>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</si>
  <si>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</si>
  <si>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</si>
  <si>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</si>
  <si>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</si>
  <si>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</si>
  <si>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</si>
  <si>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</si>
  <si>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</si>
  <si>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</si>
  <si>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</si>
  <si>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</si>
  <si>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</si>
  <si>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</si>
  <si>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</si>
  <si>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</si>
  <si>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</si>
  <si>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</si>
  <si>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</si>
  <si>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</si>
  <si>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</si>
  <si>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</si>
  <si>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</si>
  <si>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</si>
  <si>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</si>
  <si>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</si>
  <si>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</si>
  <si>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</si>
  <si>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</si>
  <si>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</si>
  <si>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</si>
  <si>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</si>
  <si>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</si>
  <si>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</si>
  <si>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</si>
  <si>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</si>
  <si>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</si>
  <si>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</si>
  <si>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</si>
  <si>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</si>
  <si>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</si>
  <si>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</si>
  <si>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</si>
  <si>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</si>
  <si>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</si>
  <si>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</si>
  <si>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</si>
  <si>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</si>
  <si>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</si>
  <si>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</si>
  <si>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</si>
  <si>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</si>
  <si>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</si>
  <si>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</si>
  <si>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</si>
  <si>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</si>
  <si>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</si>
  <si>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</si>
  <si>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</si>
  <si>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</si>
  <si>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</si>
  <si>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</si>
  <si>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</si>
  <si>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</si>
  <si>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</si>
  <si>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</si>
  <si>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</si>
  <si>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</si>
  <si>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</si>
  <si>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</si>
  <si>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</si>
  <si>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</si>
  <si>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</si>
  <si>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</si>
  <si>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</si>
  <si>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</si>
  <si>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</si>
  <si>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</si>
  <si>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</si>
  <si>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</si>
  <si>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</si>
  <si>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</si>
  <si>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</si>
  <si>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</si>
  <si>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</si>
  <si>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</si>
  <si>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</si>
  <si>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</si>
  <si>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</si>
  <si>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</si>
  <si>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</si>
  <si>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</si>
  <si>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</si>
  <si>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</si>
  <si>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</si>
  <si>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</si>
  <si>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</si>
  <si>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</si>
  <si>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</si>
  <si>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</si>
  <si>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</si>
  <si>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</si>
  <si>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</si>
  <si>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</si>
  <si>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</si>
  <si>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</si>
  <si>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</si>
  <si>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</si>
  <si>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</si>
  <si>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</si>
  <si>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</si>
  <si>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</si>
  <si>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</si>
  <si>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</si>
  <si>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</si>
  <si>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</si>
  <si>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</si>
  <si>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</si>
  <si>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</si>
  <si>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</si>
  <si>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</si>
  <si>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</si>
  <si>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</si>
  <si>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</si>
  <si>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</si>
  <si>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</si>
  <si>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</si>
  <si>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</si>
  <si>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</si>
  <si>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</si>
  <si>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</si>
  <si>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</si>
  <si>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</si>
  <si>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</si>
  <si>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</si>
  <si>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</si>
  <si>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</si>
  <si>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</si>
  <si>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</si>
  <si>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</si>
  <si>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</si>
  <si>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</si>
  <si>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</si>
  <si>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</si>
  <si>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</si>
  <si>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</si>
  <si>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</si>
  <si>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</si>
  <si>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</si>
  <si>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</si>
  <si>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</si>
  <si>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</si>
  <si>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</si>
  <si>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</si>
  <si>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</si>
  <si>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</si>
  <si>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</si>
  <si>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</si>
  <si>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</si>
  <si>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</si>
  <si>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</si>
  <si>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</si>
  <si>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</si>
  <si>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</si>
  <si>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</si>
  <si>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</si>
  <si>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</si>
  <si>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</si>
  <si>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</si>
  <si>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</si>
  <si>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</si>
  <si>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</si>
  <si>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</si>
  <si>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</si>
  <si>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</si>
  <si>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</si>
  <si>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</si>
  <si>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</si>
  <si>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</si>
  <si>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</si>
  <si>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</si>
  <si>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</si>
  <si>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</si>
  <si>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</si>
  <si>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</si>
  <si>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</si>
  <si>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</si>
  <si>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</si>
  <si>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</si>
  <si>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</si>
  <si>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</si>
  <si>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</si>
  <si>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</si>
  <si>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</si>
  <si>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</si>
  <si>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</si>
  <si>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</si>
  <si>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</si>
  <si>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</si>
  <si>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</si>
  <si>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</si>
  <si>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</si>
  <si>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</si>
  <si>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</si>
  <si>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</si>
  <si>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</si>
  <si>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</si>
  <si>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</si>
  <si>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</si>
  <si>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</si>
  <si>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</si>
  <si>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</si>
  <si>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</si>
  <si>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</si>
  <si>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</si>
  <si>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</si>
  <si>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</si>
  <si>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</si>
  <si>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</si>
  <si>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</si>
  <si>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</si>
  <si>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</si>
  <si>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</si>
  <si>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</si>
  <si>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</si>
  <si>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</si>
  <si>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</si>
  <si>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</si>
  <si>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</si>
  <si>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</si>
  <si>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</si>
  <si>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</si>
  <si>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</si>
  <si>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</si>
  <si>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</si>
  <si>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</si>
  <si>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</si>
  <si>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</si>
  <si>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</si>
  <si>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</si>
  <si>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</si>
  <si>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</si>
  <si>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</si>
  <si>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</si>
  <si>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</si>
  <si>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</si>
  <si>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</si>
  <si>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</si>
  <si>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</si>
  <si>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</si>
  <si>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</si>
  <si>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</si>
  <si>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</si>
  <si>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</si>
  <si>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</si>
  <si>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</si>
  <si>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</si>
  <si>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</si>
  <si>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</si>
  <si>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</si>
  <si>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</si>
  <si>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</si>
  <si>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</si>
  <si>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</si>
  <si>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</si>
  <si>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</si>
  <si>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</si>
  <si>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</si>
  <si>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</si>
  <si>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</si>
  <si>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</si>
  <si>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</si>
  <si>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</si>
  <si>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</si>
  <si>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</si>
  <si>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</si>
  <si>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</si>
  <si>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</si>
  <si>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</si>
  <si>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</si>
  <si>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</si>
  <si>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</si>
  <si>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</si>
  <si>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</si>
  <si>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</si>
  <si>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</si>
  <si>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</si>
  <si>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</si>
  <si>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</si>
  <si>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</si>
  <si>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</si>
  <si>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</si>
  <si>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</si>
  <si>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</si>
  <si>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</si>
  <si>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</si>
  <si>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</si>
  <si>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</si>
  <si>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</si>
  <si>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</si>
  <si>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</si>
  <si>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</si>
  <si>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</si>
  <si>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</si>
  <si>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</si>
  <si>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</si>
  <si>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</si>
  <si>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</si>
  <si>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</si>
  <si>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</si>
  <si>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</si>
  <si>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</si>
  <si>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</si>
  <si>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</si>
  <si>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</si>
  <si>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</si>
  <si>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</si>
  <si>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</si>
  <si>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</si>
  <si>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</si>
  <si>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</si>
  <si>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</si>
  <si>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</si>
  <si>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</si>
  <si>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</si>
  <si>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</si>
  <si>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</si>
  <si>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</si>
  <si>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</si>
  <si>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</si>
  <si>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</si>
  <si>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</si>
  <si>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</si>
  <si>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</si>
  <si>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</si>
  <si>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</si>
  <si>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</si>
  <si>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</si>
  <si>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</si>
  <si>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</si>
  <si>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</si>
  <si>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</si>
  <si>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</si>
  <si>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</si>
  <si>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</si>
  <si>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</si>
  <si>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</si>
  <si>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</si>
  <si>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</si>
  <si>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</si>
  <si>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</si>
  <si>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</si>
  <si>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</si>
  <si>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</si>
  <si>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</si>
  <si>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</si>
  <si>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</si>
  <si>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</si>
  <si>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</si>
  <si>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</si>
  <si>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</si>
  <si>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</si>
  <si>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</si>
  <si>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</si>
  <si>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</si>
  <si>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</si>
  <si>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</si>
  <si>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</si>
  <si>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</si>
  <si>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</si>
  <si>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</si>
  <si>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</si>
  <si>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</si>
  <si>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</si>
  <si>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</si>
  <si>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</si>
  <si>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</si>
  <si>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</si>
  <si>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</si>
  <si>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</si>
  <si>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</si>
  <si>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</si>
  <si>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</si>
  <si>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</si>
  <si>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</si>
  <si>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</si>
  <si>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</si>
  <si>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</si>
  <si>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</si>
  <si>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</si>
  <si>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</si>
  <si>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</si>
  <si>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</si>
  <si>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</si>
  <si>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</si>
  <si>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</si>
  <si>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</si>
  <si>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</si>
  <si>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</si>
  <si>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</si>
  <si>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</si>
  <si>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</si>
  <si>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</si>
  <si>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</si>
  <si>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</si>
  <si>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</si>
  <si>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</si>
  <si>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</si>
  <si>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</si>
  <si>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</si>
  <si>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</si>
  <si>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</si>
  <si>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</si>
  <si>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</si>
  <si>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</si>
  <si>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</si>
  <si>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</si>
  <si>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</si>
  <si>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</si>
  <si>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</si>
  <si>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</si>
  <si>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</si>
  <si>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</si>
  <si>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</si>
  <si>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</si>
  <si>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</si>
  <si>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</si>
  <si>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</si>
  <si>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</si>
  <si>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</si>
  <si>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</si>
  <si>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</si>
  <si>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</si>
  <si>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</si>
  <si>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</si>
  <si>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</si>
  <si>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</si>
  <si>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</si>
  <si>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</si>
  <si>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</si>
  <si>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</si>
  <si>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</si>
  <si>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</si>
  <si>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</si>
  <si>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</si>
  <si>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</si>
  <si>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</si>
  <si>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</si>
  <si>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</si>
  <si>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</si>
  <si>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</si>
  <si>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</si>
  <si>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</si>
  <si>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</si>
  <si>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</si>
  <si>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</si>
  <si>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</si>
  <si>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</si>
  <si>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</si>
  <si>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</si>
  <si>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</si>
  <si>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</si>
  <si>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</si>
  <si>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</si>
  <si>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</si>
  <si>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</si>
  <si>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</si>
  <si>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</si>
  <si>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</si>
  <si>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</si>
  <si>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</si>
  <si>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</si>
  <si>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</si>
  <si>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</si>
  <si>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</si>
  <si>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</si>
  <si>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</si>
  <si>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</si>
  <si>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</si>
  <si>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</si>
  <si>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</si>
  <si>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</si>
  <si>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</si>
  <si>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</si>
  <si>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</si>
  <si>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</si>
  <si>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</si>
  <si>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</si>
  <si>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</si>
  <si>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</si>
  <si>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</si>
  <si>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</si>
  <si>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</si>
  <si>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</si>
  <si>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</si>
  <si>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</si>
  <si>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</si>
  <si>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</si>
  <si>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</si>
  <si>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</si>
  <si>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</si>
  <si>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</si>
  <si>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</si>
  <si>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</si>
  <si>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</si>
  <si>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</si>
  <si>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</si>
  <si>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</si>
  <si>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</si>
  <si>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</si>
  <si>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</si>
  <si>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</si>
  <si>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</si>
  <si>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</si>
  <si>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</si>
  <si>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</si>
  <si>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</si>
  <si>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</si>
  <si>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</si>
  <si>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</si>
  <si>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</si>
  <si>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</si>
  <si>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</si>
  <si>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</si>
  <si>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</si>
  <si>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</si>
  <si>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</si>
  <si>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</si>
  <si>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</si>
  <si>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</si>
  <si>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</si>
  <si>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</si>
  <si>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</si>
  <si>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</si>
  <si>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</si>
  <si>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</si>
  <si>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</si>
  <si>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</si>
  <si>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</si>
  <si>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</si>
  <si>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</si>
  <si>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</si>
  <si>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</si>
  <si>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</si>
  <si>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</si>
  <si>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</si>
  <si>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</si>
  <si>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</si>
  <si>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</si>
  <si>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</si>
  <si>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</si>
  <si>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</si>
  <si>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</si>
  <si>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</si>
  <si>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</si>
  <si>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</si>
  <si>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</si>
  <si>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</si>
  <si>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</si>
  <si>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</si>
  <si>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</si>
  <si>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</si>
  <si>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</si>
  <si>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</si>
  <si>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</si>
  <si>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</si>
  <si>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</si>
  <si>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</si>
  <si>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</si>
  <si>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</si>
  <si>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</si>
  <si>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</si>
  <si>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</si>
  <si>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</si>
  <si>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</si>
  <si>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</si>
  <si>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</si>
  <si>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</si>
  <si>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</si>
  <si>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</si>
  <si>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</si>
  <si>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</si>
  <si>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</si>
  <si>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</si>
  <si>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</si>
  <si>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</si>
  <si>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</si>
  <si>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</si>
  <si>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</si>
  <si>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</si>
  <si>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</si>
  <si>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</si>
  <si>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</si>
  <si>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</si>
  <si>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</si>
  <si>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</si>
  <si>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</si>
  <si>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</si>
  <si>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</si>
  <si>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</si>
  <si>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</si>
  <si>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</si>
  <si>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</si>
  <si>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</si>
  <si>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</si>
  <si>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</si>
  <si>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</si>
  <si>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</si>
  <si>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</si>
  <si>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</si>
  <si>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</si>
  <si>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</si>
  <si>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</si>
  <si>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</si>
  <si>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</si>
  <si>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</si>
  <si>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</si>
  <si>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</si>
  <si>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</si>
  <si>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</si>
  <si>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</si>
  <si>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</si>
  <si>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</si>
  <si>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</si>
  <si>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</si>
  <si>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</si>
  <si>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</si>
  <si>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</si>
  <si>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</si>
  <si>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</si>
  <si>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</si>
  <si>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</si>
  <si>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</si>
  <si>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</si>
  <si>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</si>
  <si>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</si>
  <si>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</si>
  <si>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</si>
  <si>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</si>
  <si>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</si>
  <si>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</si>
  <si>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</si>
  <si>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</si>
  <si>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</si>
  <si>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</si>
  <si>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</si>
  <si>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</si>
  <si>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</si>
  <si>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</si>
  <si>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</si>
  <si>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</si>
  <si>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</si>
  <si>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</si>
  <si>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</si>
  <si>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</si>
  <si>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</si>
  <si>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</si>
  <si>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</si>
  <si>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</si>
  <si>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</si>
  <si>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</si>
  <si>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</si>
  <si>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</si>
  <si>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</si>
  <si>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</si>
  <si>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</si>
  <si>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</si>
  <si>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</si>
  <si>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</si>
  <si>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</si>
  <si>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</si>
  <si>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</si>
  <si>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</si>
  <si>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</si>
  <si>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</si>
  <si>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</si>
  <si>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</si>
  <si>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</si>
  <si>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</si>
  <si>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</si>
  <si>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</si>
  <si>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</si>
  <si>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</si>
  <si>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</si>
  <si>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</si>
  <si>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</si>
  <si>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</si>
  <si>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</si>
  <si>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</si>
  <si>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</si>
  <si>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</si>
  <si>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</si>
  <si>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</si>
  <si>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</si>
  <si>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</si>
  <si>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</si>
  <si>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</si>
  <si>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</si>
  <si>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</si>
  <si>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</si>
  <si>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</si>
  <si>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</si>
  <si>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</si>
  <si>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</si>
  <si>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</si>
  <si>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</si>
  <si>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</si>
  <si>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</si>
  <si>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</si>
  <si>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</si>
  <si>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</si>
  <si>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</si>
  <si>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</si>
  <si>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</si>
  <si>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</si>
  <si>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</si>
  <si>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</si>
  <si>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</si>
  <si>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</si>
  <si>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</si>
  <si>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</si>
  <si>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</si>
  <si>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</si>
  <si>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</si>
  <si>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</si>
  <si>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</si>
  <si>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</si>
  <si>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</si>
  <si>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</si>
  <si>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</si>
  <si>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</si>
  <si>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</si>
  <si>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</si>
  <si>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</si>
  <si>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</si>
  <si>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</si>
  <si>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</si>
  <si>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</si>
  <si>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</si>
  <si>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</si>
  <si>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</si>
  <si>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</si>
  <si>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</si>
  <si>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</si>
  <si>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</si>
  <si>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</si>
  <si>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</si>
  <si>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</si>
  <si>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</si>
  <si>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</si>
  <si>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</si>
  <si>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</si>
  <si>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</si>
  <si>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</si>
  <si>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</si>
  <si>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</si>
  <si>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</si>
  <si>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</si>
  <si>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</si>
  <si>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</si>
  <si>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</si>
  <si>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</si>
  <si>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</si>
  <si>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</si>
  <si>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</si>
  <si>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</si>
  <si>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</si>
  <si>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</si>
  <si>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</si>
  <si>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</si>
  <si>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</si>
  <si>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</si>
  <si>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</si>
  <si>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</si>
  <si>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</si>
  <si>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</si>
  <si>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</si>
  <si>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</si>
  <si>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</si>
  <si>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</si>
  <si>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</si>
  <si>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</si>
  <si>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</si>
  <si>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</si>
  <si>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</si>
  <si>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</si>
  <si>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</si>
  <si>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</si>
  <si>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</si>
  <si>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</si>
  <si>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</si>
  <si>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</si>
  <si>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</si>
  <si>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</si>
  <si>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</si>
  <si>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</si>
  <si>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</si>
  <si>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</si>
  <si>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</si>
  <si>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</si>
  <si>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</si>
  <si>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</si>
  <si>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</si>
  <si>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</si>
  <si>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</si>
  <si>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</si>
  <si>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</si>
  <si>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</si>
  <si>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</si>
  <si>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</si>
  <si>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</si>
  <si>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</si>
  <si>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</si>
  <si>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</si>
  <si>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</si>
  <si>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</si>
  <si>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</si>
  <si>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</si>
  <si>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</si>
  <si>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</si>
  <si>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</si>
  <si>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</si>
  <si>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</si>
  <si>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</si>
  <si>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</si>
  <si>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</si>
  <si>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</si>
  <si>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</si>
  <si>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</si>
  <si>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</si>
  <si>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</si>
  <si>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</si>
  <si>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</si>
  <si>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</si>
  <si>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</si>
  <si>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</si>
  <si>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</si>
  <si>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</si>
  <si>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</si>
  <si>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</si>
  <si>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</si>
  <si>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</si>
  <si>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</si>
  <si>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</si>
  <si>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</si>
  <si>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</si>
  <si>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</si>
  <si>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</si>
  <si>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</si>
  <si>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</si>
  <si>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</si>
  <si>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</si>
  <si>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</si>
  <si>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</si>
  <si>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</si>
  <si>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</si>
  <si>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</si>
  <si>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</si>
  <si>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</si>
  <si>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</si>
  <si>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</si>
  <si>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</si>
  <si>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</si>
  <si>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</si>
  <si>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</si>
  <si>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</si>
  <si>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</si>
  <si>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</si>
  <si>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</si>
  <si>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</si>
  <si>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</si>
  <si>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</si>
  <si>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</si>
  <si>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</si>
  <si>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</si>
  <si>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</si>
  <si>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</si>
  <si>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</si>
  <si>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</si>
  <si>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</si>
  <si>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</si>
  <si>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</si>
  <si>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</si>
  <si>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</si>
  <si>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</si>
  <si>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</si>
  <si>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</si>
  <si>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</si>
  <si>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</si>
  <si>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</si>
  <si>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</si>
  <si>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</si>
  <si>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</si>
  <si>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</si>
  <si>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</si>
  <si>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</si>
  <si>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</si>
  <si>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</si>
  <si>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</si>
  <si>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</si>
  <si>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</si>
  <si>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</si>
  <si>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</si>
  <si>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</si>
  <si>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</si>
  <si>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</si>
  <si>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</si>
  <si>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</si>
  <si>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</si>
  <si>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</si>
  <si>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</si>
  <si>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</si>
  <si>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</si>
  <si>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</si>
  <si>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</si>
  <si>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</si>
  <si>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</si>
  <si>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</si>
  <si>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</si>
  <si>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</si>
  <si>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</si>
  <si>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</si>
  <si>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</si>
  <si>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</si>
  <si>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</si>
  <si>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</si>
  <si>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</si>
  <si>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</si>
  <si>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</si>
  <si>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</si>
  <si>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</si>
  <si>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</si>
  <si>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</si>
  <si>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</si>
  <si>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</si>
  <si>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</si>
  <si>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</si>
  <si>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</si>
  <si>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</si>
  <si>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</si>
  <si>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</si>
  <si>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</si>
  <si>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</si>
  <si>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</si>
  <si>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</si>
  <si>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</si>
  <si>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</si>
  <si>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</si>
  <si>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</si>
  <si>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</si>
  <si>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</si>
  <si>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</si>
  <si>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</si>
  <si>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</si>
  <si>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</si>
  <si>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</si>
  <si>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</si>
  <si>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</si>
  <si>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</si>
  <si>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</si>
  <si>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</si>
  <si>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</si>
  <si>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</si>
  <si>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</si>
  <si>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</si>
  <si>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</si>
  <si>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</si>
  <si>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</si>
  <si>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</si>
  <si>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</si>
  <si>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</si>
  <si>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</si>
  <si>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</si>
  <si>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</si>
  <si>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</si>
  <si>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</si>
  <si>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</si>
  <si>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</si>
  <si>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</si>
  <si>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</si>
  <si>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</si>
  <si>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</si>
  <si>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</si>
  <si>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</si>
  <si>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</si>
  <si>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</si>
  <si>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</si>
  <si>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</si>
  <si>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</si>
  <si>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</si>
  <si>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</si>
  <si>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</si>
  <si>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</si>
  <si>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</si>
  <si>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</si>
  <si>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</si>
  <si>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</si>
  <si>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</si>
  <si>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</si>
  <si>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</si>
  <si>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</si>
  <si>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</si>
  <si>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</si>
  <si>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</si>
  <si>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</si>
  <si>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</si>
  <si>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</si>
  <si>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</si>
  <si>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</si>
  <si>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</si>
  <si>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</si>
  <si>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</si>
  <si>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</si>
  <si>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</si>
  <si>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</si>
  <si>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</si>
  <si>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</si>
  <si>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</si>
  <si>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</si>
  <si>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</si>
  <si>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</si>
  <si>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</si>
  <si>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</si>
  <si>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</si>
  <si>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</si>
  <si>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</si>
  <si>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</si>
  <si>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</si>
  <si>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</si>
  <si>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</si>
  <si>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</si>
  <si>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</si>
  <si>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</si>
  <si>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</si>
  <si>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</si>
  <si>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</si>
  <si>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</si>
  <si>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</si>
  <si>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</si>
  <si>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</si>
  <si>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</si>
  <si>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</si>
  <si>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</si>
  <si>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</si>
  <si>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</si>
  <si>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</si>
  <si>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</si>
  <si>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</si>
  <si>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</si>
  <si>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</si>
  <si>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</si>
  <si>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</si>
  <si>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</si>
  <si>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</si>
  <si>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</si>
  <si>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</si>
  <si>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</si>
  <si>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</si>
  <si>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</si>
  <si>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</si>
  <si>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</si>
  <si>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</si>
  <si>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</si>
  <si>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</si>
  <si>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</si>
  <si>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</si>
  <si>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</si>
  <si>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</si>
  <si>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</si>
  <si>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</si>
  <si>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</si>
  <si>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</si>
  <si>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</si>
  <si>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</si>
  <si>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</si>
  <si>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</si>
  <si>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</si>
  <si>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</si>
  <si>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</si>
  <si>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</si>
  <si>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</si>
  <si>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</si>
  <si>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</si>
  <si>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</si>
  <si>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</si>
  <si>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</si>
  <si>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</si>
  <si>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</si>
  <si>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</si>
  <si>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</si>
  <si>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</si>
  <si>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</si>
  <si>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</si>
  <si>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</si>
  <si>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</si>
  <si>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</si>
  <si>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</si>
  <si>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</si>
  <si>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</si>
  <si>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</si>
  <si>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</si>
  <si>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</si>
  <si>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</si>
  <si>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</si>
  <si>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</si>
  <si>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</si>
  <si>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</si>
  <si>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</si>
  <si>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</si>
  <si>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</si>
  <si>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</si>
  <si>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</si>
  <si>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</si>
  <si>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</si>
  <si>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</si>
  <si>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</si>
  <si>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</si>
  <si>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</si>
  <si>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</si>
  <si>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</si>
  <si>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</si>
  <si>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</si>
  <si>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</si>
  <si>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</si>
  <si>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</si>
  <si>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</si>
  <si>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</si>
  <si>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</si>
  <si>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</si>
  <si>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</si>
  <si>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</si>
  <si>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</si>
  <si>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</si>
  <si>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</si>
  <si>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</si>
  <si>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</si>
  <si>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</si>
  <si>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</si>
  <si>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</si>
  <si>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</si>
  <si>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</si>
  <si>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</si>
  <si>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</si>
  <si>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</si>
  <si>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</si>
  <si>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</si>
  <si>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</si>
  <si>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</si>
  <si>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</si>
  <si>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</si>
  <si>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</si>
  <si>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</si>
  <si>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</si>
  <si>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</si>
  <si>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</si>
  <si>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</si>
  <si>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</si>
  <si>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</si>
  <si>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</si>
  <si>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</si>
  <si>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</si>
  <si>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</si>
  <si>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</si>
  <si>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</si>
  <si>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</si>
  <si>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</si>
  <si>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</si>
  <si>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</si>
  <si>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</si>
  <si>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</si>
  <si>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</si>
  <si>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</si>
  <si>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</si>
  <si>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</si>
  <si>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</si>
  <si>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</si>
  <si>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</si>
  <si>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</si>
  <si>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</si>
  <si>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</si>
  <si>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</si>
  <si>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</si>
  <si>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</si>
  <si>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</si>
  <si>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</si>
  <si>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</si>
  <si>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</si>
  <si>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</si>
  <si>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</si>
  <si>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</si>
  <si>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</si>
  <si>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</si>
  <si>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</si>
  <si>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</si>
  <si>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</si>
  <si>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</si>
  <si>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</si>
  <si>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</si>
  <si>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</si>
  <si>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</si>
  <si>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</si>
  <si>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</si>
  <si>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</si>
  <si>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</si>
  <si>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</si>
  <si>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</si>
  <si>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</si>
  <si>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</si>
  <si>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</si>
  <si>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</si>
  <si>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</si>
  <si>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</si>
  <si>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</si>
  <si>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</si>
  <si>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</si>
  <si>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</si>
  <si>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</si>
  <si>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</si>
  <si>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</si>
  <si>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</si>
  <si>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</si>
  <si>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</si>
  <si>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</si>
  <si>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</si>
  <si>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</si>
  <si>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</si>
  <si>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</si>
  <si>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</si>
  <si>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</si>
  <si>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</si>
  <si>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</si>
  <si>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</si>
  <si>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</si>
  <si>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</si>
  <si>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</si>
  <si>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</si>
  <si>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</si>
  <si>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</si>
  <si>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</si>
  <si>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</si>
  <si>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</si>
  <si>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</si>
  <si>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</si>
  <si>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</si>
  <si>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</si>
  <si>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</si>
  <si>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</si>
  <si>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</si>
  <si>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</si>
  <si>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</si>
  <si>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</si>
  <si>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</si>
  <si>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</si>
  <si>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</si>
  <si>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</si>
  <si>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</si>
  <si>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</si>
  <si>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</si>
  <si>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</si>
  <si>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</si>
  <si>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</si>
  <si>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</si>
  <si>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</si>
  <si>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</si>
  <si>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</si>
  <si>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</si>
  <si>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</si>
  <si>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</si>
  <si>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</si>
  <si>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</si>
  <si>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</si>
  <si>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</si>
  <si>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</si>
  <si>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</si>
  <si>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</si>
  <si>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</si>
  <si>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</si>
  <si>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</si>
  <si>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</si>
  <si>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</si>
  <si>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</si>
  <si>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</si>
  <si>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</si>
  <si>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</si>
  <si>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</si>
  <si>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</si>
  <si>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</si>
  <si>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</si>
  <si>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</si>
  <si>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</si>
  <si>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</si>
  <si>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</si>
  <si>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</si>
  <si>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</si>
  <si>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</si>
  <si>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</si>
  <si>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</si>
  <si>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</si>
  <si>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</si>
  <si>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</si>
  <si>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</si>
  <si>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</si>
  <si>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</si>
  <si>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</si>
  <si>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</si>
  <si>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</si>
  <si>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</si>
  <si>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</si>
  <si>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</si>
  <si>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</si>
  <si>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</si>
  <si>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</si>
  <si>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</si>
  <si>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</si>
  <si>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</si>
  <si>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</si>
  <si>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</si>
  <si>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</si>
  <si>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</si>
  <si>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</si>
  <si>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</si>
  <si>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</si>
  <si>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</si>
  <si>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</si>
  <si>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</si>
  <si>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</si>
  <si>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</si>
  <si>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</si>
  <si>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</si>
  <si>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</si>
  <si>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</si>
  <si>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</si>
  <si>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</si>
  <si>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</si>
  <si>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</si>
  <si>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</si>
  <si>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</si>
  <si>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</si>
  <si>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</si>
  <si>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</si>
  <si>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</si>
  <si>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</si>
  <si>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</si>
  <si>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</si>
  <si>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</si>
  <si>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</si>
  <si>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</si>
  <si>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</si>
  <si>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</si>
  <si>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</si>
  <si>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</si>
  <si>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</si>
  <si>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</si>
  <si>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</si>
  <si>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</si>
  <si>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</si>
  <si>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</si>
  <si>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</si>
  <si>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</si>
  <si>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</si>
  <si>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</si>
  <si>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</si>
  <si>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</si>
  <si>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</si>
  <si>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</si>
  <si>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</si>
  <si>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</si>
  <si>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</si>
  <si>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</si>
  <si>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</si>
  <si>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</si>
  <si>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</si>
  <si>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</si>
  <si>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</si>
  <si>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</si>
  <si>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</si>
  <si>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</si>
  <si>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</si>
  <si>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</si>
  <si>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</si>
  <si>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</si>
  <si>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</si>
  <si>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</si>
  <si>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</si>
  <si>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</si>
  <si>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</si>
  <si>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</si>
  <si>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</si>
  <si>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</si>
  <si>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</si>
  <si>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</si>
  <si>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</si>
  <si>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</si>
  <si>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</si>
  <si>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</si>
  <si>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</si>
  <si>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</si>
  <si>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</si>
  <si>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</si>
  <si>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</si>
  <si>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</si>
  <si>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</si>
  <si>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</si>
  <si>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</si>
  <si>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</si>
  <si>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</si>
  <si>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</si>
  <si>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</si>
  <si>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</si>
  <si>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</si>
  <si>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</si>
  <si>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</si>
  <si>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</si>
  <si>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</si>
  <si>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</si>
  <si>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</si>
  <si>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</si>
  <si>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</si>
  <si>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</si>
  <si>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</si>
  <si>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</si>
  <si>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</si>
  <si>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</si>
  <si>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</si>
  <si>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</si>
  <si>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</si>
  <si>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</si>
  <si>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</si>
  <si>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</si>
  <si>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</si>
  <si>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</si>
  <si>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</si>
  <si>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</si>
  <si>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</si>
  <si>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</si>
  <si>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</si>
  <si>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</si>
  <si>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</si>
  <si>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</si>
  <si>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</si>
  <si>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</si>
  <si>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</si>
  <si>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</si>
  <si>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</si>
  <si>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</si>
  <si>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</si>
  <si>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</si>
  <si>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</si>
  <si>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</si>
  <si>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</si>
  <si>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</si>
  <si>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</si>
  <si>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</si>
  <si>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</si>
  <si>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</si>
  <si>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</si>
  <si>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</si>
  <si>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</si>
  <si>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</si>
  <si>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</si>
  <si>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</si>
  <si>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</si>
  <si>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</si>
  <si>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</si>
  <si>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</si>
  <si>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</si>
  <si>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</si>
  <si>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</si>
  <si>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</si>
  <si>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</si>
  <si>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</si>
  <si>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</si>
  <si>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</si>
  <si>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</si>
  <si>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</si>
  <si>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</si>
  <si>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</si>
  <si>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</si>
  <si>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</si>
  <si>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</si>
  <si>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</si>
  <si>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</si>
  <si>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</si>
  <si>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</si>
  <si>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</si>
  <si>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</si>
  <si>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</si>
  <si>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</si>
  <si>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</si>
  <si>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</si>
  <si>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</si>
  <si>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</si>
  <si>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</si>
  <si>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</si>
  <si>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</si>
  <si>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</si>
  <si>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</si>
  <si>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</si>
  <si>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</si>
  <si>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</si>
  <si>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</si>
  <si>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</si>
  <si>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</si>
  <si>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</si>
  <si>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</si>
  <si>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</si>
  <si>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</si>
  <si>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</si>
  <si>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</si>
  <si>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</si>
  <si>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</si>
  <si>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</si>
  <si>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</si>
  <si>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</si>
  <si>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</si>
  <si>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</si>
  <si>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</si>
  <si>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</si>
  <si>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</si>
  <si>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</si>
  <si>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</si>
  <si>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</si>
  <si>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</si>
  <si>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</si>
  <si>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</si>
  <si>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</si>
  <si>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</si>
  <si>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</si>
  <si>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</si>
  <si>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</si>
  <si>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</si>
  <si>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</si>
  <si>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</si>
  <si>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</si>
  <si>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</si>
  <si>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</si>
  <si>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</si>
  <si>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</si>
  <si>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</si>
  <si>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</si>
  <si>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</si>
  <si>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</si>
  <si>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</si>
  <si>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</si>
  <si>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</si>
  <si>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</si>
  <si>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</si>
  <si>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</si>
  <si>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</si>
  <si>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</si>
  <si>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</si>
  <si>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</si>
  <si>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</si>
  <si>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</si>
  <si>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</si>
  <si>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</si>
  <si>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</si>
  <si>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</si>
  <si>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</si>
  <si>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</si>
  <si>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</si>
  <si>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</si>
  <si>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</si>
  <si>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</si>
  <si>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</si>
  <si>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</si>
  <si>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</si>
  <si>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</si>
  <si>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</si>
  <si>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</si>
  <si>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</si>
  <si>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</si>
  <si>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</si>
  <si>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</si>
  <si>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</si>
  <si>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</si>
  <si>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</si>
  <si>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</si>
  <si>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</si>
  <si>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</si>
  <si>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</si>
  <si>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</si>
  <si>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</si>
  <si>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</si>
  <si>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</si>
  <si>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</si>
  <si>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</si>
  <si>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</si>
  <si>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</si>
  <si>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</si>
  <si>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</si>
  <si>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</si>
  <si>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</si>
  <si>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</si>
  <si>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</si>
  <si>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</si>
  <si>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</si>
  <si>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</si>
  <si>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</si>
  <si>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</si>
  <si>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</si>
  <si>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</si>
  <si>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</si>
  <si>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</si>
  <si>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</si>
  <si>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</si>
  <si>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</si>
  <si>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</si>
  <si>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</si>
  <si>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</si>
  <si>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</si>
  <si>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</si>
  <si>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</si>
  <si>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</si>
  <si>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</si>
  <si>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</si>
  <si>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</si>
  <si>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</si>
  <si>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</si>
  <si>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</si>
  <si>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</si>
  <si>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</si>
  <si>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</si>
  <si>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</si>
  <si>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</si>
  <si>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</si>
  <si>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</si>
  <si>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</si>
  <si>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</si>
  <si>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</si>
  <si>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</si>
  <si>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</si>
  <si>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</si>
  <si>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</si>
  <si>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</si>
  <si>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</si>
  <si>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</si>
  <si>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</si>
  <si>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</si>
  <si>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</si>
  <si>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</si>
  <si>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</si>
  <si>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</si>
  <si>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</si>
  <si>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</si>
  <si>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</si>
  <si>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</si>
  <si>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</si>
  <si>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</si>
  <si>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</si>
  <si>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</si>
  <si>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</si>
  <si>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</si>
  <si>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</si>
  <si>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</si>
  <si>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</si>
  <si>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</si>
  <si>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</si>
  <si>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</si>
  <si>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</si>
  <si>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</si>
  <si>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</si>
  <si>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</si>
  <si>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</si>
  <si>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</si>
  <si>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</si>
  <si>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</si>
  <si>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</si>
  <si>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</si>
  <si>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</si>
  <si>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</si>
  <si>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</si>
  <si>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</si>
  <si>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</si>
  <si>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</si>
  <si>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</si>
  <si>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</si>
  <si>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</si>
  <si>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</si>
  <si>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</si>
  <si>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</si>
  <si>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</si>
  <si>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</si>
  <si>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</si>
  <si>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</si>
  <si>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</si>
  <si>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</si>
  <si>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</si>
  <si>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</si>
  <si>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</si>
  <si>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</si>
  <si>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</si>
  <si>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</si>
  <si>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</si>
  <si>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</si>
  <si>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</si>
  <si>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</si>
  <si>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</si>
  <si>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</si>
  <si>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</si>
  <si>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</si>
  <si>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</si>
  <si>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</si>
  <si>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</si>
  <si>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</si>
  <si>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</si>
  <si>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</si>
  <si>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</si>
  <si>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</si>
  <si>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</si>
  <si>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</si>
  <si>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</si>
  <si>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</si>
  <si>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</si>
  <si>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</si>
  <si>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</si>
  <si>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</si>
  <si>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</si>
  <si>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</si>
  <si>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</si>
  <si>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</si>
  <si>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</si>
  <si>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</si>
  <si>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</si>
  <si>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</si>
  <si>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</si>
  <si>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</si>
  <si>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</si>
  <si>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</si>
  <si>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</si>
  <si>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</si>
  <si>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</si>
  <si>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</si>
  <si>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</si>
  <si>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</si>
  <si>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</si>
  <si>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</si>
  <si>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</si>
  <si>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</si>
  <si>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</si>
  <si>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</si>
  <si>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</si>
  <si>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</si>
  <si>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</si>
  <si>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</si>
  <si>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</si>
  <si>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</si>
  <si>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</si>
  <si>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</si>
  <si>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</si>
  <si>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</si>
  <si>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</si>
  <si>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</si>
  <si>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</si>
  <si>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</si>
  <si>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</si>
  <si>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</si>
  <si>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</si>
  <si>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</si>
  <si>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</si>
  <si>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</si>
  <si>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</si>
  <si>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</si>
  <si>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</si>
  <si>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</si>
  <si>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</si>
  <si>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</si>
  <si>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</si>
  <si>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</si>
  <si>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</si>
  <si>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</si>
  <si>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</si>
  <si>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</si>
  <si>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</si>
  <si>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</si>
  <si>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</si>
  <si>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</si>
  <si>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</si>
  <si>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</si>
  <si>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</si>
  <si>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</si>
  <si>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</si>
  <si>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</si>
  <si>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</si>
  <si>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</si>
  <si>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</si>
  <si>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</si>
  <si>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</si>
  <si>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</si>
  <si>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</si>
  <si>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</si>
  <si>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</si>
  <si>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</si>
  <si>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</si>
  <si>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</si>
  <si>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</si>
  <si>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</si>
  <si>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</si>
  <si>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</si>
  <si>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</si>
  <si>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</si>
  <si>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</si>
  <si>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</si>
  <si>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</si>
  <si>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</si>
  <si>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</si>
  <si>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</si>
  <si>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</si>
  <si>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</si>
  <si>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</si>
  <si>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</si>
  <si>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</si>
  <si>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</si>
  <si>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</si>
  <si>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</si>
  <si>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</si>
  <si>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</si>
  <si>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</si>
  <si>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</si>
  <si>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</si>
  <si>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</si>
  <si>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</si>
  <si>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</si>
  <si>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</si>
  <si>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</si>
  <si>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</si>
  <si>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</si>
  <si>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</si>
  <si>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</si>
  <si>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</si>
  <si>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</si>
  <si>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</si>
  <si>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</si>
  <si>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</si>
  <si>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</si>
  <si>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</si>
  <si>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</si>
  <si>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</si>
  <si>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</si>
  <si>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</si>
  <si>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</si>
  <si>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</si>
  <si>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</si>
  <si>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</si>
  <si>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</si>
  <si>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</si>
  <si>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</si>
  <si>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</si>
  <si>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</si>
  <si>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</si>
  <si>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</si>
  <si>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</si>
  <si>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</si>
  <si>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</si>
  <si>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</si>
  <si>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</si>
  <si>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</si>
  <si>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</si>
  <si>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</si>
  <si>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</si>
  <si>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</si>
  <si>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</si>
  <si>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</si>
  <si>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</si>
  <si>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</si>
  <si>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</si>
  <si>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</si>
  <si>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</si>
  <si>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</si>
  <si>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</si>
  <si>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</si>
  <si>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</si>
  <si>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</si>
  <si>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</si>
  <si>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</si>
  <si>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</si>
  <si>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</si>
  <si>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</si>
  <si>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</si>
  <si>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</si>
  <si>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</si>
  <si>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</si>
  <si>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</si>
  <si>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</si>
  <si>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</si>
  <si>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</si>
  <si>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</si>
  <si>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</si>
  <si>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</si>
  <si>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</si>
  <si>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</si>
  <si>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</si>
  <si>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</si>
  <si>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</si>
  <si>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</si>
  <si>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</si>
  <si>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</si>
  <si>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</si>
  <si>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</si>
  <si>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</si>
  <si>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</si>
  <si>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</si>
  <si>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</si>
  <si>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</si>
  <si>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</si>
  <si>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</si>
  <si>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</si>
  <si>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</si>
  <si>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</si>
  <si>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</si>
  <si>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</si>
  <si>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</si>
  <si>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</si>
  <si>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</si>
  <si>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</si>
  <si>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</si>
  <si>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</si>
  <si>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</si>
  <si>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</si>
  <si>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</si>
  <si>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</si>
  <si>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</si>
  <si>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</si>
  <si>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</si>
  <si>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</si>
  <si>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</si>
  <si>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</si>
  <si>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</si>
  <si>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</si>
  <si>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</si>
  <si>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</si>
  <si>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</si>
  <si>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</si>
  <si>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</si>
  <si>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</si>
  <si>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</si>
  <si>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</si>
  <si>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</si>
  <si>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</si>
  <si>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</si>
  <si>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</si>
  <si>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</si>
  <si>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</si>
  <si>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</si>
  <si>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</si>
  <si>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</si>
  <si>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</si>
  <si>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</si>
  <si>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</si>
  <si>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</si>
  <si>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</si>
  <si>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</si>
  <si>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</si>
  <si>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</si>
  <si>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</si>
  <si>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</si>
  <si>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</si>
  <si>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</si>
  <si>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</si>
  <si>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</si>
  <si>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</si>
  <si>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</si>
  <si>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</si>
  <si>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</si>
  <si>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</si>
  <si>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</si>
  <si>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</si>
  <si>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</si>
  <si>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</si>
  <si>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</si>
  <si>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</si>
  <si>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</si>
  <si>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</si>
  <si>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</si>
  <si>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</si>
  <si>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</si>
  <si>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</si>
  <si>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</si>
  <si>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</si>
  <si>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</si>
  <si>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</si>
  <si>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</si>
  <si>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</si>
  <si>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</si>
  <si>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</si>
  <si>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</si>
  <si>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</si>
  <si>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</si>
  <si>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</si>
  <si>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</si>
  <si>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</si>
  <si>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</si>
  <si>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</si>
  <si>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</si>
  <si>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</si>
  <si>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</si>
  <si>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</si>
  <si>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</si>
  <si>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</si>
  <si>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</si>
  <si>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</si>
  <si>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</si>
  <si>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</si>
  <si>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</si>
  <si>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</si>
  <si>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</si>
  <si>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</si>
  <si>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</si>
  <si>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</si>
  <si>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</si>
  <si>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</si>
  <si>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</si>
  <si>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</si>
  <si>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</si>
  <si>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</si>
  <si>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</si>
  <si>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</si>
  <si>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</si>
  <si>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</si>
  <si>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</si>
  <si>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</si>
  <si>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</si>
  <si>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</si>
  <si>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</si>
  <si>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</si>
  <si>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</si>
  <si>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</si>
  <si>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</si>
  <si>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</si>
  <si>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</si>
  <si>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</si>
  <si>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</si>
  <si>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</si>
  <si>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</si>
  <si>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</si>
  <si>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</si>
  <si>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</si>
  <si>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</si>
  <si>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</si>
  <si>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</si>
  <si>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</si>
  <si>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</si>
  <si>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</si>
  <si>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</si>
  <si>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</si>
  <si>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</si>
  <si>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</si>
  <si>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</si>
  <si>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</si>
  <si>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</si>
  <si>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</si>
  <si>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</si>
  <si>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</si>
  <si>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</si>
  <si>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</si>
  <si>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</si>
  <si>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</si>
  <si>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</si>
  <si>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</si>
  <si>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</si>
  <si>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</si>
  <si>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</si>
  <si>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</si>
  <si>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</si>
  <si>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</si>
  <si>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</si>
  <si>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</si>
  <si>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</si>
  <si>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</si>
  <si>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</si>
  <si>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</si>
  <si>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</si>
  <si>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</si>
  <si>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</si>
  <si>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</si>
  <si>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</si>
  <si>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</si>
  <si>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</si>
  <si>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</si>
  <si>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</si>
  <si>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</si>
  <si>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</si>
  <si>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</si>
  <si>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</si>
  <si>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</si>
  <si>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</si>
  <si>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</si>
  <si>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</si>
  <si>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</si>
  <si>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</si>
  <si>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</si>
  <si>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</si>
  <si>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</si>
  <si>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</si>
  <si>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</si>
  <si>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</si>
  <si>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</si>
  <si>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</si>
  <si>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</si>
  <si>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</si>
  <si>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</si>
  <si>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</si>
  <si>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</si>
  <si>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</si>
  <si>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</si>
  <si>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</si>
  <si>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</si>
  <si>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</si>
  <si>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</si>
  <si>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</si>
  <si>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</si>
  <si>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</si>
  <si>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</si>
  <si>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</si>
  <si>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</si>
  <si>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</si>
  <si>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</si>
  <si>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</si>
  <si>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</si>
  <si>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</si>
  <si>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</si>
  <si>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</si>
  <si>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</si>
  <si>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</si>
  <si>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</si>
  <si>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</si>
  <si>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</si>
  <si>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</si>
  <si>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</si>
  <si>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</si>
  <si>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</si>
  <si>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</si>
  <si>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</si>
  <si>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</si>
  <si>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</si>
  <si>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</si>
  <si>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</si>
  <si>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</si>
  <si>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</si>
  <si>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</si>
  <si>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</si>
  <si>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</si>
  <si>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</si>
  <si>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</si>
  <si>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</si>
  <si>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</si>
  <si>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</si>
  <si>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</si>
  <si>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</si>
  <si>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</si>
  <si>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</si>
  <si>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</si>
  <si>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</si>
  <si>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</si>
  <si>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</si>
  <si>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</si>
  <si>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</si>
  <si>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</si>
  <si>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</si>
  <si>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</si>
  <si>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</si>
  <si>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</si>
  <si>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</si>
  <si>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</si>
  <si>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</si>
  <si>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</si>
  <si>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</si>
  <si>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</si>
  <si>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</si>
  <si>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</si>
  <si>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</si>
  <si>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</si>
  <si>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</si>
  <si>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</si>
  <si>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</si>
  <si>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</si>
  <si>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</si>
  <si>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</si>
  <si>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</si>
  <si>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</si>
  <si>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</si>
  <si>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</si>
  <si>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</si>
  <si>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</si>
  <si>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</si>
  <si>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</si>
  <si>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</si>
  <si>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</si>
  <si>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</si>
  <si>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</si>
  <si>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</si>
  <si>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</si>
  <si>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</si>
  <si>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</si>
  <si>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</si>
  <si>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</si>
  <si>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</si>
  <si>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</si>
  <si>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</si>
  <si>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</si>
  <si>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</si>
  <si>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</si>
  <si>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</si>
  <si>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</si>
  <si>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</si>
  <si>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</si>
  <si>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</si>
  <si>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</si>
  <si>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</si>
  <si>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</si>
  <si>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</si>
  <si>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</si>
  <si>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</si>
  <si>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</si>
  <si>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</si>
  <si>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</si>
  <si>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</si>
  <si>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</si>
  <si>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</si>
  <si>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</si>
  <si>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</si>
  <si>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</si>
  <si>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</si>
  <si>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</si>
  <si>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</si>
  <si>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</si>
  <si>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</si>
  <si>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</si>
  <si>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</si>
  <si>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</si>
  <si>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</si>
  <si>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</si>
  <si>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</si>
  <si>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</si>
  <si>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</si>
  <si>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</si>
  <si>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</si>
  <si>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</si>
  <si>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</si>
  <si>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</si>
  <si>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</si>
  <si>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</si>
  <si>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</si>
  <si>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</si>
  <si>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</si>
  <si>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</si>
  <si>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</si>
  <si>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</si>
  <si>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</si>
  <si>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</si>
  <si>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</si>
  <si>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</si>
  <si>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</si>
  <si>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</si>
  <si>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</si>
  <si>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</si>
  <si>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</si>
  <si>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</si>
  <si>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</si>
  <si>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</si>
  <si>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</si>
  <si>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</si>
  <si>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</si>
  <si>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</si>
  <si>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</si>
  <si>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</si>
  <si>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</si>
  <si>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</si>
  <si>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</si>
  <si>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</si>
  <si>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</si>
  <si>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</si>
  <si>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</si>
  <si>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</si>
  <si>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</si>
  <si>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</si>
  <si>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</si>
  <si>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</si>
  <si>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</si>
  <si>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</si>
  <si>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</si>
  <si>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</si>
  <si>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</si>
  <si>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</si>
  <si>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</si>
  <si>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</si>
  <si>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</si>
  <si>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</si>
  <si>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</si>
  <si>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</si>
  <si>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</si>
  <si>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</si>
  <si>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</si>
  <si>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</si>
  <si>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</si>
  <si>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</si>
  <si>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</si>
  <si>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</si>
  <si>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</si>
  <si>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</si>
  <si>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</si>
  <si>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</si>
  <si>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</si>
  <si>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</si>
  <si>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</si>
  <si>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</si>
  <si>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</si>
  <si>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</si>
  <si>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</si>
  <si>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</si>
  <si>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</si>
  <si>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</si>
  <si>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</si>
  <si>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</si>
  <si>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</si>
  <si>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</si>
  <si>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</si>
  <si>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</si>
  <si>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</si>
  <si>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</si>
  <si>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</si>
  <si>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</si>
  <si>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</si>
  <si>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</si>
  <si>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</si>
  <si>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</si>
  <si>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</si>
  <si>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</si>
  <si>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</si>
  <si>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</si>
  <si>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</si>
  <si>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</si>
  <si>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</si>
  <si>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</si>
  <si>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</si>
  <si>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</si>
  <si>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</si>
  <si>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</si>
  <si>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</si>
  <si>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</si>
  <si>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</si>
  <si>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</si>
  <si>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</si>
  <si>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</si>
  <si>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</si>
  <si>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</si>
  <si>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</si>
  <si>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</si>
  <si>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</si>
  <si>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</si>
  <si>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</si>
  <si>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</si>
  <si>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</si>
  <si>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</si>
  <si>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</si>
  <si>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</si>
  <si>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</si>
  <si>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</si>
  <si>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</si>
  <si>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</si>
  <si>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</si>
  <si>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</si>
  <si>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</si>
  <si>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</si>
  <si>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</si>
  <si>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</si>
  <si>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</si>
  <si>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</si>
  <si>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</si>
  <si>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</si>
  <si>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</si>
  <si>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</si>
  <si>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</si>
  <si>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</si>
  <si>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</si>
  <si>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</si>
  <si>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</si>
  <si>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</si>
  <si>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</si>
  <si>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</si>
  <si>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</si>
  <si>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</si>
  <si>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</si>
  <si>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</si>
  <si>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</si>
  <si>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</si>
  <si>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</si>
  <si>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</si>
  <si>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</si>
  <si>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</si>
  <si>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</si>
  <si>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</si>
  <si>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</si>
  <si>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</si>
  <si>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</si>
  <si>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</si>
  <si>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</si>
  <si>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</si>
  <si>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</si>
  <si>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</si>
  <si>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</si>
  <si>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</si>
  <si>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</si>
  <si>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</si>
  <si>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</si>
  <si>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</si>
  <si>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</si>
  <si>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</si>
  <si>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</si>
  <si>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</si>
  <si>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</si>
  <si>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</si>
  <si>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</si>
  <si>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</si>
  <si>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</si>
  <si>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</si>
  <si>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</si>
  <si>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</si>
  <si>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</si>
  <si>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</si>
  <si>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</si>
  <si>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</si>
  <si>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</si>
  <si>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</si>
  <si>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</si>
  <si>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</si>
  <si>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</si>
  <si>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</si>
  <si>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</si>
  <si>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</si>
  <si>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</si>
  <si>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</si>
  <si>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</si>
  <si>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</si>
  <si>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</si>
  <si>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</si>
  <si>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</si>
  <si>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</si>
  <si>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</si>
  <si>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</si>
  <si>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</si>
  <si>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</si>
  <si>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</si>
  <si>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</si>
  <si>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</si>
  <si>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</si>
  <si>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</si>
  <si>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</si>
  <si>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</si>
  <si>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</si>
  <si>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</si>
  <si>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</si>
  <si>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</si>
  <si>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</si>
  <si>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</si>
  <si>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</si>
  <si>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</si>
  <si>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</si>
  <si>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</si>
  <si>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</si>
  <si>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</si>
  <si>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</si>
  <si>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</si>
  <si>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</si>
  <si>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</si>
  <si>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</si>
  <si>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</si>
  <si>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</si>
  <si>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</si>
  <si>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</si>
  <si>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</si>
  <si>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</si>
  <si>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</si>
  <si>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</si>
  <si>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</si>
  <si>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</si>
  <si>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</si>
  <si>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</si>
  <si>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</si>
  <si>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</si>
  <si>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</si>
  <si>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</si>
  <si>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</si>
  <si>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</si>
  <si>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</si>
  <si>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</si>
  <si>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</si>
  <si>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</si>
  <si>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</si>
  <si>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</si>
  <si>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</si>
  <si>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</si>
  <si>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</si>
  <si>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</si>
  <si>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</si>
  <si>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</si>
  <si>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</si>
  <si>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</si>
  <si>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</si>
  <si>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</si>
  <si>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</si>
  <si>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</si>
  <si>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</si>
  <si>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</si>
  <si>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</si>
  <si>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</si>
  <si>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</si>
  <si>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</si>
  <si>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</si>
  <si>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</si>
  <si>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</si>
  <si>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</si>
  <si>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</si>
  <si>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</si>
  <si>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</si>
  <si>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</si>
  <si>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</si>
  <si>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</si>
  <si>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</si>
  <si>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</si>
  <si>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</si>
  <si>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</si>
  <si>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</si>
  <si>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</si>
  <si>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</si>
  <si>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</si>
  <si>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</si>
  <si>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</si>
  <si>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</si>
  <si>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</si>
  <si>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</si>
  <si>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</si>
  <si>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</si>
  <si>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</si>
  <si>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</si>
  <si>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</si>
  <si>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</si>
  <si>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</si>
  <si>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</si>
  <si>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</si>
  <si>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</si>
  <si>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</si>
  <si>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</si>
  <si>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</si>
  <si>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</si>
  <si>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</si>
  <si>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</si>
  <si>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</si>
  <si>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</si>
  <si>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</si>
  <si>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</si>
  <si>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</si>
  <si>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</si>
  <si>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</si>
  <si>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</si>
  <si>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</si>
  <si>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</si>
  <si>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</si>
  <si>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</si>
  <si>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</si>
  <si>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</si>
  <si>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</si>
  <si>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</si>
  <si>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</si>
  <si>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</si>
  <si>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</si>
  <si>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</si>
  <si>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</si>
  <si>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</si>
  <si>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</si>
  <si>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</si>
  <si>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</si>
  <si>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</si>
  <si>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</si>
  <si>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</si>
  <si>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</si>
  <si>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</si>
  <si>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</si>
  <si>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</si>
  <si>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</si>
  <si>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</si>
  <si>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</si>
  <si>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</si>
  <si>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</si>
  <si>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</si>
  <si>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</si>
  <si>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</si>
  <si>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</si>
  <si>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</si>
  <si>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</si>
  <si>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</si>
  <si>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</si>
  <si>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</si>
  <si>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</si>
  <si>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</si>
  <si>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</si>
  <si>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</si>
  <si>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</si>
  <si>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</si>
  <si>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</si>
  <si>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</si>
  <si>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</si>
  <si>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</si>
  <si>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</si>
  <si>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</si>
  <si>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</si>
  <si>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</si>
  <si>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</si>
  <si>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</si>
  <si>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</si>
  <si>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</si>
  <si>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</si>
  <si>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</si>
  <si>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</si>
  <si>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</si>
  <si>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</si>
  <si>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</si>
  <si>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</si>
  <si>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</si>
  <si>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</si>
  <si>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</si>
  <si>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</si>
  <si>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</si>
  <si>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</si>
  <si>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</si>
  <si>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</si>
  <si>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</si>
  <si>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</si>
  <si>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</si>
  <si>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</si>
  <si>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</si>
  <si>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</si>
  <si>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</si>
  <si>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</si>
  <si>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</si>
  <si>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</si>
  <si>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</si>
  <si>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</si>
  <si>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</si>
  <si>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</si>
  <si>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</si>
  <si>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</si>
  <si>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</si>
  <si>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</si>
  <si>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</si>
  <si>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</si>
  <si>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</si>
  <si>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</si>
  <si>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</si>
  <si>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</si>
  <si>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</si>
  <si>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</si>
  <si>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</si>
  <si>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</si>
  <si>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</si>
  <si>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</si>
  <si>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</si>
  <si>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</si>
  <si>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</si>
  <si>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</si>
  <si>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</si>
  <si>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</si>
  <si>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</si>
  <si>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</si>
  <si>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</si>
  <si>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</si>
  <si>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</si>
  <si>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</si>
  <si>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</si>
  <si>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</si>
  <si>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</si>
  <si>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</si>
  <si>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</si>
  <si>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</si>
  <si>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</si>
  <si>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</si>
  <si>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</si>
  <si>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</si>
  <si>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</si>
  <si>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</si>
  <si>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</si>
  <si>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</si>
  <si>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</si>
  <si>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</si>
  <si>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</si>
  <si>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</si>
  <si>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</si>
  <si>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</si>
  <si>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</si>
  <si>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</si>
  <si>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</si>
  <si>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</si>
  <si>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</si>
  <si>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</si>
  <si>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</si>
  <si>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</si>
  <si>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</si>
  <si>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</si>
  <si>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</si>
  <si>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</si>
  <si>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</si>
  <si>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</si>
  <si>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</si>
  <si>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</si>
  <si>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</si>
  <si>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</si>
  <si>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</si>
  <si>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</si>
  <si>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</si>
  <si>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</si>
  <si>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</si>
  <si>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</si>
  <si>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</si>
  <si>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</si>
  <si>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</si>
  <si>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</si>
  <si>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</si>
  <si>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</si>
  <si>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</si>
  <si>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</si>
  <si>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</si>
  <si>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</si>
  <si>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</si>
  <si>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</si>
  <si>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</si>
  <si>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</si>
  <si>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</si>
  <si>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</si>
  <si>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</si>
  <si>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</si>
  <si>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</si>
  <si>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</si>
  <si>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</si>
  <si>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</si>
  <si>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</si>
  <si>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</si>
  <si>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</si>
  <si>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</si>
  <si>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</si>
  <si>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</si>
  <si>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</si>
  <si>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</si>
  <si>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</si>
  <si>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</si>
  <si>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</si>
  <si>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</si>
  <si>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</si>
  <si>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</si>
  <si>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</si>
  <si>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</si>
  <si>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</si>
  <si>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</si>
  <si>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</si>
  <si>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</si>
  <si>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</si>
  <si>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</si>
  <si>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</si>
  <si>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</si>
  <si>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</si>
  <si>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</si>
  <si>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</si>
  <si>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</si>
  <si>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</si>
  <si>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</si>
  <si>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</si>
  <si>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</si>
  <si>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</si>
  <si>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</si>
  <si>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</si>
  <si>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</si>
  <si>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</si>
  <si>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</si>
  <si>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</si>
  <si>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</si>
  <si>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</si>
  <si>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</si>
  <si>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</si>
  <si>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</si>
  <si>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</si>
  <si>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</si>
  <si>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</si>
  <si>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</si>
  <si>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</si>
  <si>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</si>
  <si>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</si>
  <si>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</si>
  <si>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</si>
  <si>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</si>
  <si>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</si>
  <si>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</si>
  <si>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</si>
  <si>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</si>
  <si>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</si>
  <si>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</si>
  <si>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</si>
  <si>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</si>
  <si>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</si>
  <si>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</si>
  <si>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</si>
  <si>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</si>
  <si>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</si>
  <si>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</si>
  <si>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</si>
  <si>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</si>
  <si>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</si>
  <si>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</si>
  <si>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</si>
  <si>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</si>
  <si>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</si>
  <si>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</si>
  <si>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</si>
  <si>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</si>
  <si>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</si>
  <si>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</si>
  <si>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</si>
  <si>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</si>
  <si>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</si>
  <si>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</si>
  <si>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</si>
  <si>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</si>
  <si>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</si>
  <si>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</si>
  <si>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</si>
  <si>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</si>
  <si>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</si>
  <si>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</si>
  <si>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</si>
  <si>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</si>
  <si>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</si>
  <si>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</si>
  <si>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</si>
  <si>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</si>
  <si>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</si>
  <si>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</si>
  <si>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</si>
  <si>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</si>
  <si>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</si>
  <si>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</si>
  <si>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</si>
  <si>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</si>
  <si>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</si>
  <si>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</si>
  <si>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</si>
  <si>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</si>
  <si>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</si>
  <si>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</si>
  <si>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</si>
  <si>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</si>
  <si>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</si>
  <si>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</si>
  <si>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</si>
  <si>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</si>
  <si>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</si>
  <si>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</si>
  <si>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</si>
  <si>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</si>
  <si>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</si>
  <si>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</si>
  <si>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</si>
  <si>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</si>
  <si>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</si>
  <si>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</si>
  <si>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</si>
  <si>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</si>
  <si>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</si>
  <si>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</si>
  <si>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</si>
  <si>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</si>
  <si>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</si>
  <si>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</si>
  <si>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</si>
  <si>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</si>
  <si>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</si>
  <si>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</si>
  <si>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</si>
  <si>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</si>
  <si>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</si>
  <si>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</si>
  <si>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</si>
  <si>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</si>
  <si>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</si>
  <si>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</si>
  <si>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</si>
  <si>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</si>
  <si>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</si>
  <si>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</si>
  <si>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</si>
  <si>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</si>
  <si>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</si>
  <si>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</si>
  <si>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</si>
  <si>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</si>
  <si>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</si>
  <si>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</si>
  <si>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</si>
  <si>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</si>
  <si>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</si>
  <si>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</si>
  <si>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</si>
  <si>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</si>
  <si>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</si>
  <si>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</si>
  <si>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</si>
  <si>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</si>
  <si>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</si>
  <si>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</si>
  <si>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</si>
  <si>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</si>
  <si>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</si>
  <si>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</si>
  <si>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</si>
  <si>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</si>
  <si>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</si>
  <si>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</si>
  <si>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</si>
  <si>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</si>
  <si>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</si>
  <si>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</si>
  <si>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</si>
  <si>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</si>
  <si>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</si>
  <si>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</si>
  <si>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</si>
  <si>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</si>
  <si>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</si>
  <si>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</si>
  <si>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</si>
  <si>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</si>
  <si>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</si>
  <si>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</si>
  <si>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</si>
  <si>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</si>
  <si>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</si>
  <si>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</si>
  <si>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</si>
  <si>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</si>
  <si>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</si>
  <si>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</si>
  <si>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</si>
  <si>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</si>
  <si>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</si>
  <si>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</si>
  <si>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</si>
  <si>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</si>
  <si>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</si>
  <si>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</si>
  <si>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</si>
  <si>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</si>
  <si>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</si>
  <si>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</si>
  <si>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</si>
  <si>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</si>
  <si>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</si>
  <si>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</si>
  <si>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</si>
  <si>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</si>
  <si>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</si>
  <si>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</si>
  <si>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</si>
  <si>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</si>
  <si>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</si>
  <si>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</si>
  <si>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</si>
  <si>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</si>
  <si>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</si>
  <si>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</si>
  <si>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</si>
  <si>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</si>
  <si>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</si>
  <si>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</si>
  <si>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</si>
  <si>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</si>
  <si>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</si>
  <si>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</si>
  <si>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</si>
  <si>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</si>
  <si>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</si>
  <si>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</si>
  <si>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</si>
  <si>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</si>
  <si>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</si>
  <si>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</si>
  <si>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</si>
  <si>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</si>
  <si>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</si>
  <si>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</si>
  <si>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</si>
  <si>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</si>
  <si>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</si>
  <si>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</si>
  <si>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</si>
  <si>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</si>
  <si>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</si>
  <si>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</si>
  <si>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</si>
  <si>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</si>
  <si>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</si>
  <si>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</si>
  <si>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</si>
  <si>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</si>
  <si>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</si>
  <si>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</si>
  <si>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</si>
  <si>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</si>
  <si>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</si>
  <si>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</si>
  <si>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</si>
  <si>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</si>
  <si>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</si>
  <si>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</si>
  <si>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</si>
  <si>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</si>
  <si>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</si>
  <si>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</si>
  <si>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</si>
  <si>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</si>
  <si>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</si>
  <si>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</si>
  <si>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</si>
  <si>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</si>
  <si>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</si>
  <si>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</si>
  <si>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</si>
  <si>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</si>
  <si>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</si>
  <si>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</si>
  <si>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</si>
  <si>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</si>
  <si>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</si>
  <si>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</si>
  <si>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</si>
  <si>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</si>
  <si>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</si>
  <si>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</si>
  <si>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</si>
  <si>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</si>
  <si>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</si>
  <si>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</si>
  <si>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</si>
  <si>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</si>
  <si>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</si>
  <si>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</si>
  <si>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</si>
  <si>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</si>
  <si>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</si>
  <si>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</si>
  <si>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</si>
  <si>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</si>
  <si>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</si>
  <si>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</si>
  <si>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</si>
  <si>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</si>
  <si>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</si>
  <si>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</si>
  <si>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</si>
  <si>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</si>
  <si>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</si>
  <si>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</si>
  <si>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</si>
  <si>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</si>
  <si>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</si>
  <si>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</si>
  <si>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</si>
  <si>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</si>
  <si>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</si>
  <si>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</si>
  <si>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</si>
  <si>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</si>
  <si>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</si>
  <si>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</si>
  <si>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</si>
  <si>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</si>
  <si>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</si>
  <si>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</si>
  <si>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</si>
  <si>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</si>
  <si>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</si>
  <si>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</si>
  <si>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</si>
  <si>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</si>
  <si>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</si>
  <si>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</si>
  <si>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</si>
  <si>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</si>
  <si>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</si>
  <si>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</si>
  <si>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</si>
  <si>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</si>
  <si>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</si>
  <si>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</si>
  <si>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</si>
  <si>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</si>
  <si>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</si>
  <si>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</si>
  <si>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</si>
  <si>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</si>
  <si>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</si>
  <si>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</si>
  <si>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</si>
  <si>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</si>
  <si>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</si>
  <si>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</si>
  <si>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</si>
  <si>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</si>
  <si>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</si>
  <si>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</si>
  <si>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</si>
  <si>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</si>
  <si>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</si>
  <si>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</si>
  <si>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</si>
  <si>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</si>
  <si>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</si>
  <si>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</si>
  <si>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</si>
  <si>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</si>
  <si>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</si>
  <si>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</si>
  <si>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</si>
  <si>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</si>
  <si>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</si>
  <si>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</si>
  <si>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</si>
  <si>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</si>
  <si>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</si>
  <si>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</si>
  <si>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</si>
  <si>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</si>
  <si>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</si>
  <si>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</si>
  <si>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</si>
  <si>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</si>
  <si>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</si>
  <si>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</si>
  <si>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</si>
  <si>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</si>
  <si>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</si>
  <si>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</si>
  <si>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</si>
  <si>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</si>
  <si>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</si>
  <si>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</si>
  <si>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</si>
  <si>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</si>
  <si>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</si>
  <si>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</si>
  <si>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</si>
  <si>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</si>
  <si>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</si>
  <si>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</si>
  <si>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</si>
  <si>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</si>
  <si>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</si>
  <si>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</si>
  <si>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</si>
  <si>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</si>
  <si>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</si>
  <si>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</si>
  <si>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</si>
  <si>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</si>
  <si>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</si>
  <si>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</si>
  <si>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</si>
  <si>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</si>
  <si>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</si>
  <si>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</si>
  <si>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</si>
  <si>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</si>
  <si>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</si>
  <si>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</si>
  <si>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</si>
  <si>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</si>
  <si>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</si>
  <si>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</si>
  <si>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</si>
  <si>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</si>
  <si>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</si>
  <si>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</si>
  <si>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</si>
  <si>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</si>
  <si>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</si>
  <si>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</si>
  <si>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</si>
  <si>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</si>
  <si>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</si>
  <si>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</si>
  <si>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</si>
  <si>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</si>
  <si>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</si>
  <si>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</si>
  <si>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</si>
  <si>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</si>
  <si>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</si>
  <si>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</si>
  <si>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</si>
  <si>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</si>
  <si>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</si>
  <si>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</si>
  <si>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</si>
  <si>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</si>
  <si>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</si>
  <si>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</si>
  <si>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</si>
  <si>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</si>
  <si>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</si>
  <si>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</si>
  <si>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</si>
  <si>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</si>
  <si>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</si>
  <si>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</si>
  <si>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</si>
  <si>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</si>
  <si>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</si>
  <si>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</si>
  <si>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</si>
  <si>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</si>
  <si>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</si>
  <si>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</si>
  <si>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</si>
  <si>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</si>
  <si>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</si>
  <si>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</si>
  <si>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</si>
  <si>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</si>
  <si>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</si>
  <si>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</si>
  <si>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</si>
  <si>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</si>
  <si>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</si>
  <si>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</si>
  <si>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</si>
  <si>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</si>
  <si>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</si>
  <si>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</si>
  <si>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</si>
  <si>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</si>
  <si>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</si>
  <si>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</si>
  <si>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</si>
  <si>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</si>
  <si>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</si>
  <si>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</si>
  <si>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</si>
  <si>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</si>
  <si>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</si>
  <si>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</si>
  <si>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</si>
  <si>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</si>
  <si>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</si>
  <si>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</si>
  <si>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</si>
  <si>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</si>
  <si>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</si>
  <si>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</si>
  <si>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</si>
  <si>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</si>
  <si>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</si>
  <si>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</si>
  <si>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</si>
  <si>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</si>
  <si>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</si>
  <si>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</si>
  <si>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</si>
  <si>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</si>
  <si>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</si>
  <si>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</si>
  <si>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</si>
  <si>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</si>
  <si>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</si>
  <si>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</si>
  <si>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</si>
  <si>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</si>
  <si>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</si>
  <si>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</si>
  <si>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</si>
  <si>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</si>
  <si>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</si>
  <si>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</si>
  <si>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</si>
  <si>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</si>
  <si>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</si>
  <si>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</si>
  <si>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</si>
  <si>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</si>
  <si>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</si>
  <si>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</si>
  <si>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</si>
  <si>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</si>
  <si>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</si>
  <si>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</si>
  <si>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</si>
  <si>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</si>
  <si>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</si>
  <si>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</si>
  <si>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</si>
  <si>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</si>
  <si>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</si>
  <si>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</si>
  <si>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</si>
  <si>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</si>
  <si>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</si>
  <si>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</si>
  <si>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</si>
  <si>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</si>
  <si>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</si>
  <si>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</si>
  <si>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</si>
  <si>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</si>
  <si>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</si>
  <si>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</si>
  <si>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</si>
  <si>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</si>
  <si>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</si>
  <si>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</si>
  <si>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</si>
  <si>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</si>
  <si>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</si>
  <si>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</si>
  <si>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</si>
  <si>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</si>
  <si>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</si>
  <si>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</si>
  <si>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</si>
  <si>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</si>
  <si>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</si>
  <si>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</si>
  <si>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</si>
  <si>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</si>
  <si>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</si>
  <si>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</si>
  <si>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</si>
  <si>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</si>
  <si>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</si>
  <si>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</si>
  <si>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</si>
  <si>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</si>
  <si>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</si>
  <si>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</si>
  <si>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</si>
  <si>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</si>
  <si>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</si>
  <si>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</si>
  <si>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</si>
  <si>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</si>
  <si>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</si>
  <si>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</si>
  <si>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</si>
  <si>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</si>
  <si>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</si>
  <si>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</si>
  <si>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</si>
  <si>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</si>
  <si>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</si>
  <si>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</si>
  <si>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</si>
  <si>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</si>
  <si>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</si>
  <si>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</si>
  <si>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</si>
  <si>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</si>
  <si>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</si>
  <si>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</si>
  <si>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</si>
  <si>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</si>
  <si>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</si>
  <si>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</si>
  <si>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</si>
  <si>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</si>
  <si>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</si>
  <si>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</si>
  <si>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</si>
  <si>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</si>
  <si>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</si>
  <si>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</si>
  <si>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</si>
  <si>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</si>
  <si>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</si>
  <si>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</si>
  <si>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</si>
  <si>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</si>
  <si>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</si>
  <si>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</si>
  <si>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</si>
  <si>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</si>
  <si>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</si>
  <si>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</si>
  <si>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</si>
  <si>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</si>
  <si>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</si>
  <si>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</si>
  <si>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</si>
  <si>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</si>
  <si>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</si>
  <si>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</si>
  <si>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</si>
  <si>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</si>
  <si>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</si>
  <si>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</si>
  <si>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</si>
  <si>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</si>
  <si>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</si>
  <si>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</si>
  <si>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</si>
  <si>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</si>
  <si>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</si>
  <si>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</si>
  <si>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</si>
  <si>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</si>
  <si>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</si>
  <si>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</si>
  <si>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</si>
  <si>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</si>
  <si>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</si>
  <si>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</si>
  <si>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</si>
  <si>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</si>
  <si>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</si>
  <si>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</si>
  <si>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</si>
  <si>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</si>
  <si>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</si>
  <si>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</si>
  <si>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</si>
  <si>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</si>
  <si>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</si>
  <si>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</si>
  <si>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</si>
  <si>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</si>
  <si>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</si>
  <si>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</si>
  <si>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</si>
  <si>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</si>
  <si>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</si>
  <si>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</si>
  <si>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</si>
  <si>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</si>
  <si>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</si>
  <si>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</si>
  <si>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</si>
  <si>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</si>
  <si>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</si>
  <si>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</si>
  <si>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</si>
  <si>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</si>
  <si>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</si>
  <si>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</si>
  <si>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</si>
  <si>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</si>
  <si>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</si>
  <si>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</si>
  <si>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</si>
  <si>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</si>
  <si>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</si>
  <si>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</si>
  <si>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</si>
  <si>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</si>
  <si>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</si>
  <si>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</si>
  <si>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</si>
  <si>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</si>
  <si>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</si>
  <si>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</si>
  <si>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</si>
  <si>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</si>
  <si>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</si>
  <si>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</si>
  <si>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</si>
  <si>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</si>
  <si>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</si>
  <si>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</si>
  <si>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</si>
  <si>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</si>
  <si>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</si>
  <si>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</si>
  <si>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</si>
  <si>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</si>
  <si>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</si>
  <si>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</si>
  <si>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</si>
  <si>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</si>
  <si>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</si>
  <si>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</si>
  <si>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</si>
  <si>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</si>
  <si>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</si>
  <si>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</si>
  <si>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</si>
  <si>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</si>
  <si>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</si>
  <si>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</si>
  <si>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</si>
  <si>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</si>
  <si>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</si>
  <si>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</si>
  <si>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</si>
  <si>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</si>
  <si>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</si>
  <si>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</si>
  <si>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</si>
  <si>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</si>
  <si>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</si>
  <si>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</si>
  <si>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</si>
  <si>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</si>
  <si>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</si>
  <si>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</si>
  <si>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</si>
  <si>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</si>
  <si>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</si>
  <si>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</si>
  <si>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</si>
  <si>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</si>
  <si>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</si>
  <si>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</si>
  <si>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</si>
  <si>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</si>
  <si>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</si>
  <si>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</si>
  <si>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</si>
  <si>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</si>
  <si>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</si>
  <si>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</si>
  <si>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</si>
  <si>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</si>
  <si>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</si>
  <si>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</si>
  <si>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</si>
  <si>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</si>
  <si>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</si>
  <si>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</si>
  <si>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</si>
  <si>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</si>
  <si>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</si>
  <si>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</si>
  <si>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</si>
  <si>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</si>
  <si>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</si>
  <si>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</si>
  <si>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</si>
  <si>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</si>
  <si>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</si>
  <si>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</si>
  <si>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</si>
  <si>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</si>
  <si>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</si>
  <si>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</si>
  <si>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</si>
  <si>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</si>
  <si>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</si>
  <si>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</si>
  <si>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</si>
  <si>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</si>
  <si>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</si>
  <si>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</si>
  <si>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</si>
  <si>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</si>
  <si>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</si>
  <si>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</si>
  <si>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</si>
  <si>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</si>
  <si>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</si>
  <si>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</si>
  <si>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</si>
  <si>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</si>
  <si>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</si>
  <si>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</si>
  <si>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</si>
  <si>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</si>
  <si>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</si>
  <si>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</si>
  <si>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</si>
  <si>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</si>
  <si>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</si>
  <si>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</si>
  <si>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</si>
  <si>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</si>
  <si>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</si>
  <si>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</si>
  <si>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</si>
  <si>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</si>
  <si>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</si>
  <si>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</si>
  <si>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</si>
  <si>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</si>
  <si>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</si>
  <si>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</si>
  <si>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</si>
  <si>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</si>
  <si>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</si>
  <si>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</si>
  <si>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</si>
  <si>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</si>
  <si>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</si>
  <si>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</si>
  <si>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</si>
  <si>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</si>
  <si>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</si>
  <si>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</si>
  <si>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</si>
  <si>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</si>
  <si>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</si>
  <si>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</si>
  <si>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</si>
  <si>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</si>
  <si>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</si>
  <si>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</si>
  <si>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</si>
  <si>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</si>
  <si>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</si>
  <si>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</si>
  <si>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</si>
  <si>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</si>
  <si>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</si>
  <si>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</si>
  <si>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</si>
  <si>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</si>
  <si>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</si>
  <si>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</si>
  <si>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</si>
  <si>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</si>
  <si>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</si>
  <si>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</si>
  <si>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</si>
  <si>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</si>
  <si>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</si>
  <si>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</si>
  <si>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</si>
  <si>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</si>
  <si>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</si>
  <si>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</si>
  <si>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</si>
  <si>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</si>
  <si>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</si>
  <si>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</si>
  <si>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</si>
  <si>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</si>
  <si>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</si>
  <si>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</si>
  <si>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</si>
  <si>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</si>
  <si>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</si>
  <si>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</si>
  <si>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</si>
  <si>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</si>
  <si>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</si>
  <si>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</si>
  <si>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</si>
  <si>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</si>
  <si>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</si>
  <si>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</si>
  <si>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</si>
  <si>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</si>
  <si>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</si>
  <si>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</si>
  <si>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</si>
  <si>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</si>
  <si>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</si>
  <si>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</si>
  <si>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</si>
  <si>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</si>
  <si>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</si>
  <si>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</si>
  <si>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</si>
  <si>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</si>
  <si>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</si>
  <si>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</si>
  <si>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</si>
  <si>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</si>
  <si>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</si>
  <si>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</si>
  <si>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</si>
  <si>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</si>
  <si>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</si>
  <si>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</si>
  <si>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</si>
  <si>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</si>
  <si>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</si>
  <si>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</si>
  <si>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</si>
  <si>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</si>
  <si>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</si>
  <si>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</si>
  <si>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</si>
  <si>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</si>
  <si>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</si>
  <si>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</si>
  <si>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</si>
  <si>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</si>
  <si>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</si>
  <si>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</si>
  <si>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</si>
  <si>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</si>
  <si>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</si>
  <si>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</si>
  <si>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</si>
  <si>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</si>
  <si>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</si>
  <si>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</si>
  <si>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</si>
  <si>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</si>
  <si>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</si>
  <si>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</si>
  <si>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</si>
  <si>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</si>
  <si>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</si>
  <si>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</si>
  <si>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</si>
  <si>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</si>
  <si>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</si>
  <si>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</si>
  <si>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</si>
  <si>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</si>
  <si>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</si>
  <si>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</si>
  <si>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</si>
  <si>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</si>
  <si>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</si>
  <si>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</si>
  <si>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</si>
  <si>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</si>
  <si>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</si>
  <si>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</si>
  <si>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</si>
  <si>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</si>
  <si>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</si>
  <si>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</si>
  <si>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</si>
  <si>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</si>
  <si>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</si>
  <si>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</si>
  <si>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</si>
  <si>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</si>
  <si>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</si>
  <si>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</si>
  <si>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</si>
  <si>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</si>
  <si>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</si>
  <si>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</si>
  <si>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</si>
  <si>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</si>
  <si>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</si>
  <si>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</si>
  <si>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</si>
  <si>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</si>
  <si>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</si>
  <si>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</si>
  <si>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</si>
  <si>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</si>
  <si>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</si>
  <si>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</si>
  <si>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</si>
  <si>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</si>
  <si>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</si>
  <si>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</si>
  <si>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</si>
  <si>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</si>
  <si>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</si>
  <si>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</si>
  <si>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</si>
  <si>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</si>
  <si>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</si>
  <si>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</si>
  <si>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</si>
  <si>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</si>
  <si>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</si>
  <si>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</si>
  <si>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</si>
  <si>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</si>
  <si>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</si>
  <si>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</si>
  <si>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</si>
  <si>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</si>
  <si>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</si>
  <si>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</si>
  <si>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</si>
  <si>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</si>
  <si>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</si>
  <si>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</si>
  <si>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</si>
  <si>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</si>
  <si>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</si>
  <si>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</si>
  <si>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</si>
  <si>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</si>
  <si>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</si>
  <si>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</si>
  <si>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</si>
  <si>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</si>
  <si>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</si>
  <si>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</si>
  <si>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</si>
  <si>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</si>
  <si>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</si>
  <si>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</si>
  <si>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</si>
  <si>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</si>
  <si>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</si>
  <si>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</si>
  <si>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</si>
  <si>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</si>
  <si>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</si>
  <si>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</si>
  <si>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</si>
  <si>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</si>
  <si>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</si>
  <si>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</si>
  <si>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</si>
  <si>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</si>
  <si>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</si>
  <si>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</si>
  <si>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</si>
  <si>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</si>
  <si>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</si>
  <si>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</si>
  <si>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</si>
  <si>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</si>
  <si>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</si>
  <si>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</si>
  <si>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</si>
  <si>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</si>
  <si>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</si>
  <si>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</si>
  <si>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</si>
  <si>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</si>
  <si>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</si>
  <si>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</si>
  <si>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</si>
  <si>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</si>
  <si>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</si>
  <si>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</si>
  <si>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</si>
  <si>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</si>
  <si>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</si>
  <si>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</si>
  <si>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</si>
  <si>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</si>
  <si>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</si>
  <si>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</si>
  <si>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</si>
  <si>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</si>
  <si>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</si>
  <si>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</si>
  <si>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</si>
  <si>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</si>
  <si>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</si>
  <si>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</si>
  <si>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</si>
  <si>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</si>
  <si>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</si>
  <si>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</si>
  <si>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</si>
  <si>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</si>
  <si>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</si>
  <si>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</si>
  <si>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</si>
  <si>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</si>
  <si>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</si>
  <si>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</si>
  <si>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</si>
  <si>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</si>
  <si>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</si>
  <si>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</si>
  <si>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</si>
  <si>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</si>
  <si>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</si>
  <si>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</si>
  <si>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</si>
  <si>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</si>
  <si>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</si>
  <si>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</si>
  <si>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</si>
  <si>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</si>
  <si>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</si>
  <si>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</si>
  <si>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</si>
  <si>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</si>
  <si>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</si>
  <si>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</si>
  <si>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</si>
  <si>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</si>
  <si>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</si>
  <si>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</si>
  <si>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</si>
  <si>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</si>
  <si>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</si>
  <si>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</si>
  <si>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</si>
  <si>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</si>
  <si>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</si>
  <si>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</si>
  <si>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</si>
  <si>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</si>
  <si>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</si>
  <si>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</si>
  <si>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</si>
  <si>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</si>
  <si>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</si>
  <si>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</si>
  <si>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</si>
  <si>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</si>
  <si>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</si>
  <si>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</si>
  <si>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</si>
  <si>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</si>
  <si>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</si>
  <si>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</si>
  <si>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</si>
  <si>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</si>
  <si>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</si>
  <si>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</si>
  <si>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</si>
  <si>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</si>
  <si>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</si>
  <si>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</si>
  <si>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</si>
  <si>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</si>
  <si>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</si>
  <si>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</si>
  <si>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</si>
  <si>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</si>
  <si>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</si>
  <si>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</si>
  <si>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</si>
  <si>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</si>
  <si>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</si>
  <si>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</si>
  <si>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</si>
  <si>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</si>
  <si>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</si>
  <si>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</si>
  <si>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</si>
  <si>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</si>
  <si>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</si>
  <si>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</si>
  <si>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</si>
  <si>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</si>
  <si>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</si>
  <si>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</si>
  <si>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</si>
  <si>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</si>
  <si>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</si>
  <si>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</si>
  <si>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</si>
  <si>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</si>
  <si>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</si>
  <si>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</si>
  <si>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</si>
  <si>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</si>
  <si>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</si>
  <si>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</si>
  <si>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</si>
  <si>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</si>
  <si>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</si>
  <si>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</si>
  <si>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</si>
  <si>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</si>
  <si>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</si>
  <si>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</si>
  <si>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</si>
  <si>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</si>
  <si>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</si>
  <si>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</si>
  <si>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</si>
  <si>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</si>
  <si>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</si>
  <si>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</si>
  <si>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</si>
  <si>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</si>
  <si>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</si>
  <si>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</si>
  <si>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</si>
  <si>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</si>
  <si>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</si>
  <si>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</si>
  <si>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</si>
  <si>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</si>
  <si>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</si>
  <si>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</si>
  <si>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</si>
  <si>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</si>
  <si>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</si>
  <si>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</si>
  <si>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</si>
  <si>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</si>
  <si>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</si>
  <si>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</si>
  <si>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</si>
  <si>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</si>
  <si>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</si>
  <si>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</si>
  <si>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</si>
  <si>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</si>
  <si>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</si>
  <si>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</si>
  <si>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</si>
  <si>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</si>
  <si>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</si>
  <si>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</si>
  <si>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</si>
  <si>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</si>
  <si>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</si>
  <si>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</si>
  <si>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</si>
  <si>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</si>
  <si>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</si>
  <si>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</si>
  <si>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</si>
  <si>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</si>
  <si>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</si>
  <si>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</si>
  <si>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</si>
  <si>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</si>
  <si>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</si>
  <si>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</si>
  <si>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</si>
  <si>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</si>
  <si>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</si>
  <si>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</si>
  <si>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</si>
  <si>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</si>
  <si>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</si>
  <si>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</si>
  <si>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</si>
  <si>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</si>
  <si>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</si>
  <si>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</si>
  <si>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</si>
  <si>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</si>
  <si>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</si>
  <si>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</si>
  <si>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</si>
  <si>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</si>
  <si>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</si>
  <si>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</si>
  <si>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</si>
  <si>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</si>
  <si>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</si>
  <si>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</si>
  <si>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</si>
  <si>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</si>
  <si>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</si>
  <si>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</si>
  <si>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</si>
  <si>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</si>
  <si>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</si>
  <si>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</si>
  <si>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</si>
  <si>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</si>
  <si>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</si>
  <si>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</si>
  <si>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</si>
  <si>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</si>
  <si>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</si>
  <si>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</si>
  <si>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</si>
  <si>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</si>
  <si>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</si>
  <si>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</si>
  <si>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</si>
  <si>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</si>
  <si>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</si>
  <si>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</si>
  <si>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</si>
  <si>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</si>
  <si>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</si>
  <si>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</si>
  <si>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</si>
  <si>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</si>
  <si>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</si>
  <si>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</si>
  <si>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</si>
  <si>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</si>
  <si>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</si>
  <si>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</si>
  <si>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</si>
  <si>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</si>
  <si>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</si>
  <si>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</si>
  <si>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</si>
  <si>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</si>
  <si>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</si>
  <si>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</si>
  <si>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</si>
  <si>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</si>
  <si>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</si>
  <si>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</si>
  <si>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</si>
  <si>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</si>
  <si>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</si>
  <si>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</si>
  <si>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</si>
  <si>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</si>
  <si>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</si>
  <si>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</si>
  <si>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</si>
  <si>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</si>
  <si>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</si>
  <si>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</si>
  <si>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</si>
  <si>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</si>
  <si>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</si>
  <si>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</si>
  <si>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</si>
  <si>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</si>
  <si>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</si>
  <si>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</si>
  <si>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</si>
  <si>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</si>
  <si>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</si>
  <si>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</si>
  <si>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</si>
  <si>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</si>
  <si>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</si>
  <si>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</si>
  <si>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</si>
  <si>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</si>
  <si>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</si>
  <si>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</si>
  <si>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</si>
  <si>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</si>
  <si>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</si>
  <si>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</si>
  <si>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</si>
  <si>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</si>
  <si>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</si>
  <si>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</si>
  <si>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</si>
  <si>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</si>
  <si>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</si>
  <si>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</si>
  <si>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</si>
  <si>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</si>
  <si>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</si>
  <si>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</si>
  <si>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</si>
  <si>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</si>
  <si>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</si>
  <si>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</si>
  <si>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</si>
  <si>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</si>
  <si>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</si>
  <si>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</si>
  <si>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</si>
  <si>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</si>
  <si>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</si>
  <si>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</si>
  <si>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</si>
  <si>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</si>
  <si>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</si>
  <si>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</si>
  <si>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</si>
  <si>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</si>
  <si>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</si>
  <si>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</si>
  <si>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</si>
  <si>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</si>
  <si>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</si>
  <si>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</si>
  <si>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</si>
  <si>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</si>
  <si>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</si>
  <si>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</si>
  <si>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</si>
  <si>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</si>
  <si>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</si>
  <si>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</si>
  <si>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</si>
  <si>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</si>
  <si>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</si>
  <si>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</si>
  <si>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</si>
  <si>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</si>
  <si>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</si>
  <si>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</si>
  <si>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</si>
  <si>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</si>
  <si>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</si>
  <si>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</si>
  <si>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</si>
  <si>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</si>
  <si>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</si>
  <si>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</si>
  <si>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</si>
  <si>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</si>
  <si>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</si>
  <si>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</si>
  <si>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</si>
  <si>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</si>
  <si>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</si>
  <si>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</si>
  <si>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</si>
  <si>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</si>
  <si>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</si>
  <si>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</si>
  <si>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</si>
  <si>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</si>
  <si>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</si>
  <si>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</si>
  <si>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</si>
  <si>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</si>
  <si>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</si>
  <si>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</si>
  <si>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</si>
  <si>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</si>
  <si>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</si>
  <si>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</si>
  <si>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</si>
  <si>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</si>
  <si>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</si>
  <si>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</si>
  <si>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</si>
  <si>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</si>
  <si>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</si>
  <si>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</si>
  <si>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</si>
  <si>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</si>
  <si>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</si>
  <si>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</si>
  <si>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</si>
  <si>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</si>
  <si>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</si>
  <si>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</si>
  <si>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</si>
  <si>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</si>
  <si>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</si>
  <si>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</si>
  <si>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</si>
  <si>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</si>
  <si>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</si>
  <si>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</si>
  <si>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</si>
  <si>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</si>
  <si>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</si>
  <si>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</si>
  <si>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</si>
  <si>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</si>
  <si>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</si>
  <si>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</si>
  <si>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</si>
  <si>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</si>
  <si>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</si>
  <si>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</si>
  <si>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</si>
  <si>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</si>
  <si>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</si>
  <si>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</si>
  <si>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</si>
  <si>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</si>
  <si>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</si>
  <si>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</si>
  <si>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</si>
  <si>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</si>
  <si>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</si>
  <si>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</si>
  <si>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</si>
  <si>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</si>
  <si>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</si>
  <si>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</si>
  <si>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</si>
  <si>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</si>
  <si>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</si>
  <si>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</si>
  <si>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</si>
  <si>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</si>
  <si>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</si>
  <si>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</si>
  <si>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</si>
  <si>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</si>
  <si>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</si>
  <si>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</si>
  <si>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</si>
  <si>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</si>
  <si>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</si>
  <si>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</si>
  <si>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</si>
  <si>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</si>
  <si>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</si>
  <si>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</si>
  <si>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</si>
  <si>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</si>
  <si>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</si>
  <si>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</si>
  <si>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</si>
  <si>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</si>
  <si>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</si>
  <si>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</si>
  <si>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</si>
  <si>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</si>
  <si>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</si>
  <si>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</si>
  <si>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</si>
  <si>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</si>
  <si>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</si>
  <si>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</si>
  <si>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</si>
  <si>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</si>
  <si>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</si>
  <si>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</si>
  <si>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</si>
  <si>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</si>
  <si>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</si>
  <si>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</si>
  <si>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</si>
  <si>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</si>
  <si>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</si>
  <si>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</si>
  <si>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</si>
  <si>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</si>
  <si>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</si>
  <si>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</si>
  <si>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</si>
  <si>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</si>
  <si>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</si>
  <si>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</si>
  <si>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</si>
  <si>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</si>
  <si>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</si>
  <si>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</si>
  <si>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</si>
  <si>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</si>
  <si>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</si>
  <si>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</si>
  <si>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</si>
  <si>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</si>
  <si>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</si>
  <si>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</si>
  <si>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</si>
  <si>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</si>
  <si>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</si>
  <si>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</si>
  <si>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</si>
  <si>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</si>
  <si>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</si>
  <si>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</si>
  <si>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</si>
  <si>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</si>
  <si>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</si>
  <si>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</si>
  <si>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</si>
  <si>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</si>
  <si>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</si>
  <si>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</si>
  <si>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</si>
  <si>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</si>
  <si>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</si>
  <si>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</si>
  <si>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</si>
  <si>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</si>
  <si>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</si>
  <si>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</si>
  <si>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</si>
  <si>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</si>
  <si>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</si>
  <si>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</si>
  <si>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</si>
  <si>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</si>
  <si>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</si>
  <si>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</si>
  <si>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</si>
  <si>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</si>
  <si>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</si>
  <si>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</si>
  <si>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</si>
  <si>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</si>
  <si>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</si>
  <si>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</si>
  <si>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</si>
  <si>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</si>
  <si>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</si>
  <si>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</si>
  <si>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</si>
  <si>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</si>
  <si>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</si>
  <si>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</si>
  <si>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</si>
  <si>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</si>
  <si>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</si>
  <si>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</si>
  <si>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</si>
  <si>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</si>
  <si>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</si>
  <si>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</si>
  <si>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</si>
  <si>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</si>
  <si>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</si>
  <si>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</si>
  <si>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</si>
  <si>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</si>
  <si>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</si>
  <si>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</si>
  <si>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</si>
  <si>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</si>
  <si>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</si>
  <si>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</si>
  <si>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</si>
  <si>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</si>
  <si>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</si>
  <si>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</si>
  <si>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</si>
  <si>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</si>
  <si>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</si>
  <si>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</si>
  <si>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</si>
  <si>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</si>
  <si>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</si>
  <si>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</si>
  <si>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</si>
  <si>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</si>
  <si>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</si>
  <si>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</si>
  <si>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</si>
  <si>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</si>
  <si>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</si>
  <si>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</si>
  <si>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</si>
  <si>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</si>
  <si>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</si>
  <si>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</si>
  <si>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</si>
  <si>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</si>
  <si>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</si>
  <si>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</si>
  <si>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</si>
  <si>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</si>
  <si>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</si>
  <si>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</si>
  <si>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</si>
  <si>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</si>
  <si>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</si>
  <si>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</si>
  <si>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</si>
  <si>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</si>
  <si>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</si>
  <si>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</si>
  <si>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</si>
  <si>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</si>
  <si>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</si>
  <si>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</si>
  <si>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</si>
  <si>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</si>
  <si>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</si>
  <si>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</si>
  <si>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</si>
  <si>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</si>
  <si>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</si>
  <si>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</si>
  <si>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</si>
  <si>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</si>
  <si>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</si>
  <si>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</si>
  <si>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</si>
  <si>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</si>
  <si>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</si>
  <si>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</si>
  <si>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</si>
  <si>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</si>
  <si>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</si>
  <si>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</si>
  <si>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</si>
  <si>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</si>
  <si>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</si>
  <si>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</si>
  <si>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</si>
  <si>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</si>
  <si>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</si>
  <si>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</si>
  <si>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</si>
  <si>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</si>
  <si>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</si>
  <si>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</si>
  <si>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</si>
  <si>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</si>
  <si>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</si>
  <si>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</si>
  <si>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</si>
  <si>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</si>
  <si>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</si>
  <si>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</si>
  <si>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</si>
  <si>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</si>
  <si>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</si>
  <si>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</si>
  <si>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</si>
  <si>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</si>
  <si>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</si>
  <si>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</si>
  <si>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</si>
  <si>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</si>
  <si>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</si>
  <si>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</si>
  <si>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</si>
  <si>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</si>
  <si>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</si>
  <si>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</si>
  <si>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</si>
  <si>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</si>
  <si>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</si>
  <si>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</si>
  <si>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</si>
  <si>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</si>
  <si>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</si>
  <si>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</si>
  <si>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</si>
  <si>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</si>
  <si>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</si>
  <si>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</si>
  <si>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</si>
  <si>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</si>
  <si>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</si>
  <si>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</si>
  <si>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</si>
  <si>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</si>
  <si>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</si>
  <si>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</si>
  <si>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</si>
  <si>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</si>
  <si>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</si>
  <si>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</si>
  <si>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</si>
  <si>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</si>
  <si>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</si>
  <si>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</si>
  <si>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</si>
  <si>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</si>
  <si>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</si>
  <si>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</si>
  <si>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</si>
  <si>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</si>
  <si>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</si>
  <si>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</si>
  <si>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</si>
  <si>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</si>
  <si>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</si>
  <si>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</si>
  <si>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</si>
  <si>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</si>
  <si>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</si>
  <si>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</si>
  <si>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</si>
  <si>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</si>
  <si>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</si>
  <si>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</si>
  <si>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</si>
  <si>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</si>
  <si>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</si>
  <si>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</si>
  <si>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</si>
  <si>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</si>
  <si>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</si>
  <si>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</si>
  <si>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</si>
  <si>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</si>
  <si>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</si>
  <si>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</si>
  <si>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</si>
  <si>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</si>
  <si>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</si>
  <si>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</si>
  <si>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</si>
  <si>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</si>
  <si>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</si>
  <si>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</si>
  <si>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</si>
  <si>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</si>
  <si>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</si>
  <si>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</si>
  <si>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</si>
  <si>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</si>
  <si>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</si>
  <si>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</si>
  <si>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</si>
  <si>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</si>
  <si>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</si>
  <si>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</si>
  <si>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</si>
  <si>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</si>
  <si>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</si>
  <si>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</si>
  <si>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</si>
  <si>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</si>
  <si>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</si>
  <si>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</si>
  <si>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</si>
  <si>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</si>
  <si>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</si>
  <si>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</si>
  <si>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</si>
  <si>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</si>
  <si>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</si>
  <si>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</si>
  <si>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</si>
  <si>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</si>
  <si>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</si>
  <si>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</si>
  <si>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</si>
  <si>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</si>
  <si>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</si>
  <si>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</si>
  <si>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</si>
  <si>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</si>
  <si>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</si>
  <si>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</si>
  <si>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</si>
  <si>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</si>
  <si>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</si>
  <si>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</si>
  <si>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</si>
  <si>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</si>
  <si>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</si>
  <si>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</si>
  <si>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</si>
  <si>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</si>
  <si>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</si>
  <si>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</si>
  <si>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</si>
  <si>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</si>
  <si>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</si>
  <si>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</si>
  <si>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</si>
  <si>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</si>
  <si>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</si>
  <si>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</si>
  <si>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</si>
  <si>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</si>
  <si>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</si>
  <si>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</si>
  <si>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</si>
  <si>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</si>
  <si>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</si>
  <si>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</si>
  <si>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</si>
  <si>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</si>
  <si>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</si>
  <si>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</si>
  <si>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</si>
  <si>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</si>
  <si>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</si>
  <si>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</si>
  <si>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</si>
  <si>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</si>
  <si>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</si>
  <si>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</si>
  <si>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</si>
  <si>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</si>
  <si>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</si>
  <si>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</si>
  <si>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</si>
  <si>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</si>
  <si>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</si>
  <si>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</si>
  <si>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</si>
  <si>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</si>
  <si>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</si>
  <si>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</si>
  <si>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</si>
  <si>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</si>
  <si>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</si>
  <si>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</si>
  <si>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</si>
  <si>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</si>
  <si>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</si>
  <si>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</si>
  <si>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</si>
  <si>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</si>
  <si>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</si>
  <si>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</si>
  <si>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</si>
  <si>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</si>
  <si>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</si>
  <si>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</si>
  <si>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</si>
  <si>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</si>
  <si>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</si>
  <si>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</si>
  <si>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</si>
  <si>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</si>
  <si>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</si>
  <si>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</si>
  <si>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</si>
  <si>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</si>
  <si>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</si>
  <si>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</si>
  <si>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</si>
  <si>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</si>
  <si>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</si>
  <si>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</si>
  <si>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</si>
  <si>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</si>
  <si>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</si>
  <si>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</si>
  <si>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</si>
  <si>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</si>
  <si>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</si>
  <si>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</si>
  <si>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</si>
  <si>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</si>
  <si>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</si>
  <si>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</si>
  <si>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</si>
  <si>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</si>
  <si>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</si>
  <si>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</si>
  <si>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</si>
  <si>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</si>
  <si>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</si>
  <si>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</si>
  <si>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</si>
  <si>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</si>
  <si>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</si>
  <si>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</si>
  <si>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</si>
  <si>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</si>
  <si>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</si>
  <si>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</si>
  <si>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</si>
  <si>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</si>
  <si>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</si>
  <si>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</si>
  <si>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</si>
  <si>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</si>
  <si>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</si>
  <si>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</si>
  <si>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</si>
  <si>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</si>
  <si>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</si>
  <si>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</si>
  <si>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</si>
  <si>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</si>
  <si>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</si>
  <si>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</si>
  <si>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</si>
  <si>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</si>
  <si>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</si>
  <si>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</si>
  <si>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</si>
  <si>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</si>
  <si>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</si>
  <si>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</si>
  <si>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</si>
  <si>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</si>
  <si>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</si>
  <si>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</si>
  <si>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</si>
  <si>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</si>
  <si>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</si>
  <si>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</si>
  <si>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</si>
  <si>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</si>
  <si>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</si>
  <si>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</si>
  <si>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</si>
  <si>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</si>
  <si>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</si>
  <si>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</si>
  <si>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</si>
  <si>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</si>
  <si>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</si>
  <si>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</si>
  <si>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</si>
  <si>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</si>
  <si>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</si>
  <si>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</si>
  <si>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</si>
  <si>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</si>
  <si>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</si>
  <si>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</si>
  <si>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</si>
  <si>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</si>
  <si>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</si>
  <si>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</si>
  <si>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</si>
  <si>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</si>
  <si>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</si>
  <si>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</si>
  <si>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</si>
  <si>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</si>
  <si>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</si>
  <si>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</si>
  <si>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</si>
  <si>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</si>
  <si>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</si>
  <si>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</si>
  <si>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</si>
  <si>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</si>
  <si>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</si>
  <si>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</si>
  <si>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</si>
  <si>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</si>
  <si>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</si>
  <si>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</si>
  <si>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</si>
  <si>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</si>
  <si>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</si>
  <si>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</si>
  <si>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</si>
  <si>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</si>
  <si>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</si>
  <si>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</si>
  <si>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</si>
  <si>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</si>
  <si>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</si>
  <si>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</si>
  <si>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</si>
  <si>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</si>
  <si>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</si>
  <si>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</si>
  <si>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</si>
  <si>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</si>
  <si>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</si>
  <si>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</si>
  <si>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</si>
  <si>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</si>
  <si>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</si>
  <si>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</si>
  <si>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</si>
  <si>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</si>
  <si>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</si>
  <si>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</si>
  <si>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</si>
  <si>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</si>
  <si>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</si>
  <si>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</si>
  <si>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</si>
  <si>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</si>
  <si>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</si>
  <si>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</si>
  <si>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</si>
  <si>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</si>
  <si>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</si>
  <si>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</si>
  <si>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</si>
  <si>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</si>
  <si>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</si>
  <si>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</si>
  <si>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</si>
  <si>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</si>
  <si>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</si>
  <si>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</si>
  <si>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</si>
  <si>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</si>
  <si>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</si>
  <si>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</si>
  <si>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</si>
  <si>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</si>
  <si>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</si>
  <si>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</si>
  <si>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</si>
  <si>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</si>
  <si>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</si>
  <si>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</si>
  <si>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</si>
  <si>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</si>
  <si>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</si>
  <si>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</si>
  <si>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</si>
  <si>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</si>
  <si>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</si>
  <si>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</si>
  <si>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</si>
  <si>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</si>
  <si>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</si>
  <si>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</si>
  <si>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</si>
  <si>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</si>
  <si>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</si>
  <si>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</si>
  <si>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</si>
  <si>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</si>
  <si>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</si>
  <si>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</si>
  <si>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</si>
  <si>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</si>
  <si>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</si>
  <si>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</si>
  <si>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</si>
  <si>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</si>
  <si>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</si>
  <si>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</si>
  <si>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</si>
  <si>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</si>
  <si>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</si>
  <si>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</si>
  <si>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</si>
  <si>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</si>
  <si>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</si>
  <si>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</si>
  <si>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</si>
  <si>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</si>
  <si>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</si>
  <si>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</si>
  <si>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</si>
  <si>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</si>
  <si>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</si>
  <si>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</si>
  <si>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</si>
  <si>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</si>
  <si>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</si>
  <si>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</si>
  <si>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</si>
  <si>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</si>
  <si>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</si>
  <si>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</si>
  <si>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</si>
  <si>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</si>
  <si>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</si>
  <si>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</si>
  <si>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</si>
  <si>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</si>
  <si>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</si>
  <si>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</si>
  <si>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</si>
  <si>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</si>
  <si>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</si>
  <si>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</si>
  <si>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</si>
  <si>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</si>
  <si>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</si>
  <si>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</si>
  <si>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</si>
  <si>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</si>
  <si>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</si>
  <si>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</si>
  <si>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</si>
  <si>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</si>
  <si>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</si>
  <si>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</si>
  <si>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</si>
  <si>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</si>
  <si>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</si>
  <si>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</si>
  <si>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</si>
  <si>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</si>
  <si>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</si>
  <si>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</si>
  <si>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</si>
  <si>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</si>
  <si>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</si>
  <si>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</si>
  <si>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</si>
  <si>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</si>
  <si>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</si>
  <si>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</si>
  <si>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</si>
  <si>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</si>
  <si>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</si>
  <si>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</si>
  <si>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</si>
  <si>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</si>
  <si>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</si>
  <si>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</si>
  <si>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</si>
  <si>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</si>
  <si>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</si>
  <si>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</si>
  <si>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</si>
  <si>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</si>
  <si>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</si>
  <si>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</si>
  <si>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</si>
  <si>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</si>
  <si>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</si>
  <si>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</si>
  <si>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</si>
  <si>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</si>
  <si>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</si>
  <si>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</si>
  <si>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</si>
  <si>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</si>
  <si>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</si>
  <si>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</si>
  <si>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</si>
  <si>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</si>
  <si>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</si>
  <si>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</si>
  <si>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</si>
  <si>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</si>
  <si>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</si>
  <si>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</si>
  <si>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</si>
  <si>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</si>
  <si>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</si>
  <si>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</si>
  <si>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</si>
  <si>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</si>
  <si>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</si>
  <si>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</si>
  <si>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</si>
  <si>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</si>
  <si>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</si>
  <si>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</si>
  <si>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</si>
  <si>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</si>
  <si>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</si>
  <si>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</si>
  <si>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</si>
  <si>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</si>
  <si>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</si>
  <si>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</si>
  <si>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</si>
  <si>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</si>
  <si>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</si>
  <si>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</si>
  <si>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</si>
  <si>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</si>
  <si>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</si>
  <si>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</si>
  <si>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</si>
  <si>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</si>
  <si>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</si>
  <si>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</si>
  <si>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</si>
  <si>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</si>
  <si>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</si>
  <si>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</si>
  <si>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</si>
  <si>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</si>
  <si>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</si>
  <si>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</si>
  <si>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</si>
  <si>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</si>
  <si>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</si>
  <si>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</si>
  <si>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</si>
  <si>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</si>
  <si>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</si>
  <si>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</si>
  <si>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</si>
  <si>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</si>
  <si>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</si>
  <si>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</si>
  <si>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</si>
  <si>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</si>
  <si>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</si>
  <si>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</si>
  <si>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</si>
  <si>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</si>
  <si>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</si>
  <si>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</si>
  <si>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</si>
  <si>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</si>
  <si>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</si>
  <si>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</si>
  <si>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</si>
  <si>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</si>
  <si>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</si>
  <si>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</si>
  <si>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</si>
  <si>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</si>
  <si>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</si>
  <si>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</si>
  <si>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</si>
  <si>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</si>
  <si>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</si>
  <si>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</si>
  <si>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</si>
  <si>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</si>
  <si>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PCM-20251124-00001692</t>
  </si>
  <si>
    <t>site down again &amp; ETA 60 min</t>
  </si>
  <si>
    <t>PCM-20251124-00001765</t>
  </si>
  <si>
    <t>ETA 30 km</t>
  </si>
  <si>
    <t xml:space="preserve"> PCM-20250215-00000830 </t>
  </si>
  <si>
    <t>LTE site still down and  site located in aramco area access issue need special permission</t>
  </si>
  <si>
    <t>PCM-20251124-00001626</t>
  </si>
  <si>
    <t xml:space="preserve">night access issue USF area </t>
  </si>
  <si>
    <t xml:space="preserve">NO PCM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</si>
  <si>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</si>
  <si>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</si>
  <si>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</si>
  <si>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</si>
  <si>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</si>
  <si>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</si>
  <si>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</si>
  <si>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</si>
  <si>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</si>
  <si>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TT-20251124-01451 , NO PCM</t>
  </si>
  <si>
    <t>N/A</t>
  </si>
  <si>
    <t>EM Team moved to check ETA: min</t>
  </si>
  <si>
    <t>PCM-20251124-00001751</t>
  </si>
  <si>
    <t>PCM-20251124-00001772</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</si>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</sst>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6" fillId="0" borderId="8" xfId="0" applyFont="1" applyBorder="1"/>
    <xf numFmtId="0" fontId="20"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5" totalsRowShown="0" headerRowDxfId="157" dataDxfId="156" headerRowBorderDxfId="154" tableBorderDxfId="155" totalsRowBorderDxfId="153">
  <autoFilter ref="A1:CJ1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3" totalsRowShown="0" headerRowDxfId="48" dataDxfId="47" headerRowBorderDxfId="45" tableBorderDxfId="46" totalsRowBorderDxfId="44">
  <autoFilter ref="A1:L3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322.99343761573982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0.18487280092813307</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45985.941863541666</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45985.941863541666</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45985.941863541666</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45985.941863541666</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45985.941863541666</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45985.941863541666</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45985.941863541666</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45985.941863541666</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45985.941863541666</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45985.941863541666</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45985.941863541666</v>
      </c>
      <c r="H14" s="131"/>
      <c r="I14" s="129" t="str">
        <f>IFERROR(VLOOKUP(D14,DB!A:F,6,0),"")</f>
        <v/>
      </c>
      <c r="J14" s="129" t="str">
        <f>IFERROR(VLOOKUP(D14,DB!A:G,7,0),"")</f>
        <v/>
      </c>
      <c r="K14" s="133"/>
      <c r="L14" s="134" t="str">
        <f>IFERROR(VLOOKUP(D14,DB!A:I,9,0),"")</f>
        <v/>
      </c>
    </row>
    <row r="15" spans="1:15" s="64" customFormat="1" ht="15" customHeight="1">
      <c r="A15" s="153"/>
      <c r="B15" s="152" t="str">
        <f>IFERROR(VLOOKUP(D15,DB!A:K,11,0),"")</f>
        <v/>
      </c>
      <c r="C15" s="152"/>
      <c r="D15" s="59"/>
      <c r="E15" s="151"/>
      <c r="F15" s="150"/>
      <c r="G15" s="149">
        <f ca="1">IFERROR(NOW()-F15,"-")</f>
        <v>45985.941863541666</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45985.941863541666</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45985.941863541666</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45985.941863541666</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45985.941863541666</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45985.941863541666</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45985.941863541666</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45985.941863541666</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45985.941863541666</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45985.941863541666</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45985.941863541666</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45985.941863541666</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45985.941863541666</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45985.941863541666</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45985.941863541666</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45985.941863541666</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45985.941863541666</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45985.941863541666</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45985.941863541666</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45985.941863541666</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45985.941863541666</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45985.941863541666</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45985.941863541666</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45985.941863541666</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45985.941863541666</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45985.941863541666</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45985.941863541666</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45985.941863541666</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45985.941863541666</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45985.941863541666</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45985.941863541666</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45985.941863541666</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45985.941863541666</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45985.941863541666</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45985.941863541666</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45985.941863541666</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45985.941863541666</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45985.941863541666</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45985.941863541666</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45985.941863541666</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45985.941863541666</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45985.941863541666</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45985.941863541666</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45985.941863541666</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45985.941863541666</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45985.941863541666</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45985.941863541666</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45985.941863541666</v>
      </c>
      <c r="H62" s="150"/>
      <c r="I62" s="152" t="str">
        <f>IFERROR(VLOOKUP(D62,DB!A:F,6,0),"")</f>
        <v/>
      </c>
      <c r="J62" s="152" t="str">
        <f>IFERROR(VLOOKUP(D62,DB!A:G,7,0),"")</f>
        <v/>
      </c>
      <c r="K62" s="148"/>
      <c r="L62" s="147" t="str">
        <f>IFERROR(VLOOKUP(D62,DB!A:I,9,0),"")</f>
        <v/>
      </c>
    </row>
    <row r="63" spans="1:12" s="64" customFormat="1" ht="15" customHeight="1">
      <c r="A63" s="153"/>
      <c r="B63" s="152" t="str">
        <f>IFERROR(VLOOKUP(D63,DB!A:K,11,0),"")</f>
        <v/>
      </c>
      <c r="C63" s="152"/>
      <c r="D63" s="59"/>
      <c r="E63" s="151"/>
      <c r="F63" s="150"/>
      <c r="G63" s="149">
        <f ca="1">IFERROR(NOW()-F63,"-")</f>
        <v>45985.941863541666</v>
      </c>
      <c r="H63" s="150"/>
      <c r="I63" s="152" t="str">
        <f>IFERROR(VLOOKUP(D63,DB!A:F,6,0),"")</f>
        <v/>
      </c>
      <c r="J63" s="152" t="str">
        <f>IFERROR(VLOOKUP(D63,DB!A:G,7,0),"")</f>
        <v/>
      </c>
      <c r="K63" s="148"/>
      <c r="L63" s="147" t="str">
        <f>IFERROR(VLOOKUP(D63,DB!A:I,9,0),"")</f>
        <v/>
      </c>
    </row>
    <row r="64" spans="1:12" s="64" customFormat="1" ht="15" customHeight="1">
      <c r="A64" s="153"/>
      <c r="B64" s="152" t="str">
        <f>IFERROR(VLOOKUP(D64,DB!A:K,11,0),"")</f>
        <v/>
      </c>
      <c r="C64" s="152"/>
      <c r="D64" s="59"/>
      <c r="E64" s="151"/>
      <c r="F64" s="150"/>
      <c r="G64" s="149">
        <f ca="1">IFERROR(NOW()-F64,"-")</f>
        <v>45985.941863541666</v>
      </c>
      <c r="H64" s="150"/>
      <c r="I64" s="152" t="str">
        <f>IFERROR(VLOOKUP(D64,DB!A:F,6,0),"")</f>
        <v/>
      </c>
      <c r="J64" s="152" t="str">
        <f>IFERROR(VLOOKUP(D64,DB!A:G,7,0),"")</f>
        <v/>
      </c>
      <c r="K64" s="148"/>
      <c r="L64" s="147" t="str">
        <f>IFERROR(VLOOKUP(D64,DB!A:I,9,0),"")</f>
        <v/>
      </c>
    </row>
    <row r="65" spans="1:12" s="64" customFormat="1" ht="15" customHeight="1">
      <c r="A65" s="153"/>
      <c r="B65" s="152" t="str">
        <f>IFERROR(VLOOKUP(D65,DB!A:K,11,0),"")</f>
        <v/>
      </c>
      <c r="C65" s="152"/>
      <c r="D65" s="59"/>
      <c r="E65" s="151"/>
      <c r="F65" s="150"/>
      <c r="G65" s="149">
        <f ca="1">IFERROR(NOW()-F65,"-")</f>
        <v>45985.941863541666</v>
      </c>
      <c r="H65" s="150"/>
      <c r="I65" s="152" t="str">
        <f>IFERROR(VLOOKUP(D65,DB!A:F,6,0),"")</f>
        <v/>
      </c>
      <c r="J65" s="152" t="str">
        <f>IFERROR(VLOOKUP(D65,DB!A:G,7,0),"")</f>
        <v/>
      </c>
      <c r="K65" s="148"/>
      <c r="L65" s="147" t="str">
        <f>IFERROR(VLOOKUP(D65,DB!A:I,9,0),"")</f>
        <v/>
      </c>
    </row>
    <row r="66" spans="1:12" s="64" customFormat="1" ht="15" customHeight="1">
      <c r="A66" s="153"/>
      <c r="B66" s="152" t="str">
        <f>IFERROR(VLOOKUP(D66,DB!A:K,11,0),"")</f>
        <v/>
      </c>
      <c r="C66" s="152"/>
      <c r="D66" s="59"/>
      <c r="E66" s="151"/>
      <c r="F66" s="150"/>
      <c r="G66" s="149">
        <f ca="1">IFERROR(NOW()-F66,"-")</f>
        <v>45985.941863541666</v>
      </c>
      <c r="H66" s="150"/>
      <c r="I66" s="152" t="str">
        <f>IFERROR(VLOOKUP(D66,DB!A:F,6,0),"")</f>
        <v/>
      </c>
      <c r="J66" s="152" t="str">
        <f>IFERROR(VLOOKUP(D66,DB!A:G,7,0),"")</f>
        <v/>
      </c>
      <c r="K66" s="148"/>
      <c r="L66" s="147" t="str">
        <f>IFERROR(VLOOKUP(D66,DB!A:I,9,0),"")</f>
        <v/>
      </c>
    </row>
    <row r="67" spans="1:12" s="64" customFormat="1" ht="15" customHeight="1">
      <c r="A67" s="153"/>
      <c r="B67" s="152" t="str">
        <f>IFERROR(VLOOKUP(D67,DB!A:K,11,0),"")</f>
        <v/>
      </c>
      <c r="C67" s="152"/>
      <c r="D67" s="59"/>
      <c r="E67" s="151"/>
      <c r="F67" s="150"/>
      <c r="G67" s="149">
        <f ca="1">IFERROR(NOW()-F67,"-")</f>
        <v>45985.941863541666</v>
      </c>
      <c r="H67" s="150"/>
      <c r="I67" s="152" t="str">
        <f>IFERROR(VLOOKUP(D67,DB!A:F,6,0),"")</f>
        <v/>
      </c>
      <c r="J67" s="152" t="str">
        <f>IFERROR(VLOOKUP(D67,DB!A:G,7,0),"")</f>
        <v/>
      </c>
      <c r="K67" s="148"/>
      <c r="L67" s="147" t="str">
        <f>IFERROR(VLOOKUP(D67,DB!A:I,9,0),"")</f>
        <v/>
      </c>
    </row>
    <row r="68" spans="1:12" s="64" customFormat="1" ht="15" customHeight="1">
      <c r="F68" s="146"/>
      <c r="G68" s="145"/>
      <c r="H68" s="146"/>
      <c r="K68" s="144"/>
    </row>
    <row r="69" spans="1:12" s="64" customFormat="1" ht="15" customHeight="1">
      <c r="F69" s="146"/>
      <c r="G69" s="145"/>
      <c r="H69" s="146"/>
      <c r="K69" s="144"/>
    </row>
    <row r="70" spans="1:12" s="64" customFormat="1" ht="15" customHeight="1">
      <c r="F70" s="146"/>
      <c r="G70" s="145"/>
      <c r="H70" s="146"/>
      <c r="K70" s="144"/>
    </row>
    <row r="71" spans="1:12" s="64" customFormat="1" ht="15" customHeight="1">
      <c r="F71" s="146"/>
      <c r="G71" s="145"/>
      <c r="H71" s="146"/>
      <c r="K71" s="144"/>
    </row>
    <row r="72" spans="1:12" s="64" customFormat="1" ht="15" customHeight="1">
      <c r="F72" s="146"/>
      <c r="G72" s="145"/>
      <c r="H72" s="146"/>
      <c r="K72" s="144"/>
    </row>
  </sheetData>
  <customSheetViews>
    <customSheetView guid="{F6042A99-DD27-4453-835D-0834D95730CC}" filter="1" showAutoFilter="1">
      <pageMargins left="0" right="0" top="0" bottom="0" header="0" footer="0"/>
      <autoFilter ref="B1:M1" xr:uid="{2B2A0CDC-5313-4B49-A70D-47C043722E0C}"/>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5"/>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160.94202557870449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1.5544445601844927</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7" t="s">
        <v>39109</v>
      </c>
      <c r="B5" s="18" t="str">
        <f>IFERROR(VLOOKUP(D5,DB!A:K,11,0),"")</f>
        <v>R2</v>
      </c>
      <c r="C5" s="18">
        <v>1</v>
      </c>
      <c r="D5" s="18" t="s">
        <v>22260</v>
      </c>
      <c r="E5" s="102" t="s">
        <v>39021</v>
      </c>
      <c r="F5" s="103">
        <v>45985.863032407404</v>
      </c>
      <c r="G5" s="104">
        <f ca="1">IFERROR(NOW()-F5,"-")</f>
        <v>7.8831134262145497E-2</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58" customFormat="1" ht="31.5" customHeight="1">
      <c r="A6" s="157" t="s">
        <v>39111</v>
      </c>
      <c r="B6" s="61" t="str">
        <f>IFERROR(VLOOKUP(D6,DB!A:K,11,0),"")</f>
        <v>R2</v>
      </c>
      <c r="C6" s="61">
        <v>1</v>
      </c>
      <c r="D6" s="61" t="s">
        <v>25344</v>
      </c>
      <c r="E6" s="84" t="s">
        <v>39021</v>
      </c>
      <c r="F6" s="74">
        <v>45985.89565972222</v>
      </c>
      <c r="G6" s="75">
        <f ca="1">IFERROR(NOW()-F6,"-")</f>
        <v>4.6203819445508998E-2</v>
      </c>
      <c r="H6" s="74">
        <v>45985.890717592592</v>
      </c>
      <c r="I6" s="61" t="str">
        <f>IFERROR(VLOOKUP(D6,DB!A:F,6,0),"")</f>
        <v>Generator-SG</v>
      </c>
      <c r="J6" s="61" t="str">
        <f>IFERROR(VLOOKUP(D6,DB!A:G,7,0),"")</f>
        <v>In progress</v>
      </c>
      <c r="K6" s="85" t="s">
        <v>39112</v>
      </c>
      <c r="L6" s="61" t="str">
        <f>IFERROR(VLOOKUP(D6,DB!A:I,9,0),"")</f>
        <v>Latis</v>
      </c>
      <c r="M6" s="61"/>
      <c r="N6" s="61"/>
      <c r="O6" s="61"/>
      <c r="P6" s="61"/>
      <c r="Q6" s="61"/>
      <c r="R6" s="61"/>
      <c r="S6" s="61"/>
      <c r="T6" s="61"/>
      <c r="U6" s="61"/>
      <c r="V6" s="61"/>
      <c r="W6" s="61"/>
      <c r="X6" s="61"/>
      <c r="Y6" s="61"/>
      <c r="Z6" s="61"/>
      <c r="AA6" s="61"/>
      <c r="AB6" s="61"/>
      <c r="AC6" s="61"/>
      <c r="AD6" s="61"/>
      <c r="AE6" s="61"/>
      <c r="AF6" s="61"/>
      <c r="AG6" s="61"/>
      <c r="AH6" s="61"/>
      <c r="AI6" s="61"/>
      <c r="AJ6" s="61"/>
      <c r="AK6" s="61"/>
      <c r="AL6" s="61"/>
      <c r="AM6" s="61"/>
      <c r="AN6" s="61"/>
      <c r="AO6" s="61"/>
      <c r="AP6" s="61"/>
      <c r="AQ6" s="61"/>
      <c r="AR6" s="61"/>
      <c r="AS6" s="61"/>
      <c r="AT6" s="61"/>
      <c r="AU6" s="61"/>
      <c r="AV6" s="61"/>
      <c r="AW6" s="61"/>
      <c r="AX6" s="61"/>
      <c r="AY6" s="61"/>
      <c r="AZ6" s="61"/>
      <c r="BA6" s="61"/>
      <c r="BB6" s="61"/>
      <c r="BC6" s="61"/>
      <c r="BD6" s="61"/>
      <c r="BE6" s="61"/>
      <c r="BF6" s="61"/>
      <c r="BG6" s="61"/>
      <c r="BH6" s="61"/>
      <c r="BI6" s="61"/>
      <c r="BJ6" s="61"/>
      <c r="BK6" s="61"/>
      <c r="BL6" s="61"/>
      <c r="BM6" s="61"/>
      <c r="BN6" s="61"/>
      <c r="BO6" s="61"/>
      <c r="BP6" s="61"/>
      <c r="BQ6" s="61"/>
      <c r="BR6" s="61"/>
      <c r="BS6" s="61"/>
      <c r="BT6" s="61"/>
      <c r="BU6" s="61"/>
      <c r="BV6" s="61"/>
      <c r="BW6" s="61"/>
      <c r="BX6" s="61"/>
      <c r="BY6" s="61"/>
      <c r="BZ6" s="61"/>
      <c r="CA6" s="61"/>
      <c r="CB6" s="61"/>
      <c r="CC6" s="61"/>
      <c r="CD6" s="61"/>
      <c r="CE6" s="61"/>
      <c r="CF6" s="61"/>
      <c r="CG6" s="61"/>
      <c r="CH6" s="61"/>
      <c r="CI6" s="61"/>
      <c r="CJ6" s="159"/>
    </row>
    <row r="7" spans="1:88" ht="31.5" customHeight="1">
      <c r="A7" s="101" t="s">
        <v>39113</v>
      </c>
      <c r="B7" s="18" t="str">
        <f>IFERROR(VLOOKUP(D7,DB!A:K,11,0),"")</f>
        <v>R2</v>
      </c>
      <c r="C7" s="18">
        <v>1</v>
      </c>
      <c r="D7" s="18" t="s">
        <v>27054</v>
      </c>
      <c r="E7" s="102" t="s">
        <v>39021</v>
      </c>
      <c r="F7" s="103">
        <v>45985.936921296299</v>
      </c>
      <c r="G7" s="104">
        <f ca="1">IFERROR(NOW()-F7,"-")</f>
        <v>4.9422453666920774E-3</v>
      </c>
      <c r="H7" s="103">
        <v>45985.924108796295</v>
      </c>
      <c r="I7" s="18" t="str">
        <f>IFERROR(VLOOKUP(D7,DB!A:F,6,0),"")</f>
        <v>SCECO</v>
      </c>
      <c r="J7" s="18" t="str">
        <f>IFERROR(VLOOKUP(D7,DB!A:G,7,0),"")</f>
        <v>Dead</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45985.941863541666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45985.941863541666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45985.941863541666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45985.941863541666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45985.941863541666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45985.941863541666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45985.941863541666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45985.941863541666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45985.941863541666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45985.941863541666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45985.941863541666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45985.941863541666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45985.941863541666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45985.941863541666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45985.941863541666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45985.941863541666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45985.941863541666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45985.941863541666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45985.941863541666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45985.941863541666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45985.941863541666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45985.941863541666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45985.941863541666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45985.941863541666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45985.941863541666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45985.941863541666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45985.941863541666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45985.941863541666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45985.941863541666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45985.941863541666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45985.941863541666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45985.941863541666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45985.941863541666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45985.941863541666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45985.941863541666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45985.941863541666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45985.941863541666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45985.941863541666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45985.941863541666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45985.941863541666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45985.941863541666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45985.941863541666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45985.941863541666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45985.941863541666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45985.941863541666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45985.941863541666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45985.941863541666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45985.941863541666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45985.941863541666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45985.941863541666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45985.941863541666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45985.941863541666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45985.941863541666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45985.941863541666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45985.941863541666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45985.941863541666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45985.941863541666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45985.941863541666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45985.941863541666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45985.941863541666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45985.941863541666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45985.941863541666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45985.941863541666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45985.941863541666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45985.941863541666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45985.941863541666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45985.941863541666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45985.941863541666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45985.941863541666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45985.941863541666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45985.941863541666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45985.941863541666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45985.941863541666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45985.941863541666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45985.941863541666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45985.941863541666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45985.941863541666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45985.941863541666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45985.941863541666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45985.941863541666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45985.941863541666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45985.941863541666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45985.941863541666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45985.941863541666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45985.941863541666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45985.941863541666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45985.941863541666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45985.941863541666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45985.941863541666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45985.941863541666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45985.941863541666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45985.941863541666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45985.941863541666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45985.941863541666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45985.941863541666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45985.941863541666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45985.941863541666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45985.941863541666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45985.941863541666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45985.941863541666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45985.941863541666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45985.941863541666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45985.941863541666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45985.941863541666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45985.941863541666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45985.941863541666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45985.941863541666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45985.941863541666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45985.941863541666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45985.941863541666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45985.941863541666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45985.941863541666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45985.941863541666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45985.941863541666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45985.941863541666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45985.941863541666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45985.941863541666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45985.941863541666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45985.941863541666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45985.941863541666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45985.941863541666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45985.941863541666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45985.941863541666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45985.941863541666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45985.941863541666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45985.941863541666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45985.941863541666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45985.941863541666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sheetData>
  <dataValidations count="2">
    <dataValidation allowBlank="1" showInputMessage="1" showErrorMessage="1" sqref="E1" xr:uid="{4D935161-CDD3-4592-B877-3FB59C99E142}"/>
    <dataValidation type="list" allowBlank="1" showInputMessage="1" showErrorMessage="1" sqref="E3:E1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E8" sqref="E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9" ca="1" si="0">IFERROR(NOW()-F2,"-")</f>
        <v>45985.941863541666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45985.941863541666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45985.941863541666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45985.941863541666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45985.941863541666</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45985.941863541666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45985.941863541666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45985.941863541666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45985.941863541666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45985.941863541666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45985.941863541666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45985.941863541666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45985.941863541666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45985.941863541666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45985.941863541666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45985.941863541666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45985.941863541666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45985.941863541666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45985.941863541666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45985.941863541666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45985.941863541666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45985.941863541666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45985.941863541666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45985.941863541666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45985.941863541666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45985.941863541666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45985.941863541666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45985.941863541666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45985.941863541666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45985.941863541666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45985.941863541666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45985.941863541666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45985.941863541666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45985.941863541666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45985.941863541666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45985.941863541666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45985.941863541666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45985.941863541666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45985.941863541666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45985.941863541666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45985.941863541666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45985.941863541666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45985.941863541666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45985.941863541666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45985.941863541666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45985.941863541666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45985.941863541666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45985.941863541666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45985.941863541666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45985.941863541666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45985.941863541666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45985.941863541666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45985.941863541666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45985.941863541666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45985.941863541666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45985.941863541666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45985.941863541666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45985.941863541666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45985.941863541666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45985.941863541666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45985.941863541666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45985.941863541666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45985.941863541666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45985.941863541666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45985.941863541666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45985.941863541666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45985.941863541666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45985.941863541666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45985.941863541666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45985.941863541666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45985.941863541666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45985.941863541666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45985.941863541666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45985.941863541666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45985.941863541666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45985.941863541666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45985.941863541666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45985.941863541666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45985.941863541666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45985.941863541666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45985.941863541666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45985.941863541666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45985.941863541666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45985.941863541666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45985.941863541666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45985.941863541666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45985.941863541666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45985.941863541666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45985.941863541666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45985.941863541666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45985.941863541666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45985.941863541666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45985.941863541666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45985.941863541666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45985.941863541666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45985.941863541666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45985.941863541666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45985.941863541666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45985.941863541666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45985.941863541666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45985.941863541666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45985.941863541666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45985.941863541666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45985.941863541666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45985.941863541666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45985.941863541666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45985.941863541666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45985.941863541666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45985.941863541666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45985.941863541666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45985.941863541666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45985.941863541666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45985.941863541666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45985.941863541666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45985.941863541666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45985.941863541666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45985.941863541666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45985.941863541666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45985.941863541666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45985.941863541666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45985.941863541666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45985.941863541666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45985.941863541666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45985.941863541666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45985.941863541666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45985.941863541666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45985.941863541666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45985.941863541666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45985.941863541666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45985.941863541666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45985.941863541666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45985.941863541666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45985.941863541666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45985.941863541666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45985.941863541666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45985.941863541666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45985.941863541666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45985.941863541666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45985.941863541666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45985.941863541666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45985.941863541666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45985.941863541666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45985.941863541666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45985.941863541666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45985.941863541666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45985.941863541666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45985.941863541666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45985.941863541666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45985.941863541666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45985.941863541666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45985.941863541666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45985.941863541666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45985.941863541666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45985.941863541666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45985.941863541666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45985.941863541666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45985.941863541666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45985.941863541666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45985.941863541666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45985.941863541666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45985.941863541666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45985.941863541666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45985.941863541666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45985.941863541666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45985.941863541666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45985.941863541666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45985.941863541666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45985.941863541666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45985.941863541666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45985.941863541666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45985.941863541666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45985.941863541666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45985.941863541666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45985.941863541666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45985.941863541666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45985.941863541666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45985.941863541666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45985.941863541666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45985.941863541666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45985.941863541666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45985.941863541666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45985.941863541666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45985.941863541666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45985.941863541666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45985.941863541666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45985.941863541666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45985.941863541666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45985.941863541666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45985.941863541666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45985.941863541666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45985.941863541666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45985.941863541666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45985.941863541666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45985.941863541666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45985.941863541666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45985.941863541666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45985.941863541666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45985.941863541666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45985.941863541666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45985.941863541666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45985.941863541666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45985.941863541666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45985.941863541666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45985.941863541666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45985.941863541666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45985.941863541666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45985.941863541666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45985.941863541666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45985.941863541666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45985.941863541666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45985.941863541666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45985.941863541666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45985.941863541666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45985.941863541666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45985.941863541666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45985.941863541666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45985.941863541666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45985.941863541666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45985.941863541666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45985.941863541666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45985.941863541666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45985.941863541666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45985.941863541666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45985.941863541666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45985.941863541666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45985.941863541666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45985.941863541666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45985.941863541666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45985.941863541666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45985.941863541666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45985.941863541666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45985.941863541666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45985.941863541666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45985.941863541666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45985.941863541666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45985.941863541666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45985.941863541666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45985.941863541666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45985.941863541666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45985.941863541666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45985.941863541666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45985.941863541666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45985.941863541666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45985.941863541666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45985.941863541666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45985.941863541666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45985.941863541666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45985.941863541666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45985.941863541666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45985.941863541666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45985.941863541666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45985.941863541666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45985.941863541666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45985.941863541666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45985.941863541666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45985.941863541666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45985.941863541666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45985.941863541666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45985.941863541666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45985.941863541666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45985.941863541666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45985.941863541666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45985.941863541666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45985.941863541666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45985.941863541666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45985.941863541666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45985.941863541666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45985.941863541666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45985.941863541666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45985.941863541666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45985.941863541666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45985.941863541666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45985.941863541666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45985.941863541666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45985.941863541666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45985.941863541666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45985.941863541666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45985.941863541666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45985.941863541666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45985.941863541666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45985.941863541666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45985.941863541666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45985.941863541666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45985.941863541666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45985.941863541666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45985.941863541666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45985.941863541666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45985.941863541666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45985.941863541666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45985.941863541666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45985.941863541666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45985.941863541666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45985.941863541666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45985.941863541666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45985.941863541666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45985.941863541666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45985.941863541666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45985.941863541666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45985.941863541666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45985.941863541666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45985.941863541666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45985.941863541666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45985.941863541666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45985.941863541666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45985.941863541666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45985.941863541666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45985.941863541666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45985.941863541666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45985.941863541666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45985.941863541666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45985.941863541666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45985.941863541666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45985.941863541666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45985.941863541666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45985.941863541666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45985.941863541666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45985.941863541666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45985.941863541666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45985.941863541666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45985.941863541666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45985.941863541666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45985.941863541666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45985.941863541666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45985.941863541666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45985.941863541666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45985.941863541666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45985.941863541666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45985.941863541666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45985.941863541666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45985.941863541666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45985.941863541666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45985.941863541666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45985.941863541666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45985.941863541666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45985.941863541666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45985.941863541666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45985.941863541666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45985.941863541666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45985.941863541666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45985.941863541666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45985.941863541666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45985.941863541666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45985.941863541666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45985.941863541666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45985.941863541666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45985.941863541666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45985.941863541666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45985.941863541666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45985.941863541666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45985.941863541666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45985.941863541666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45985.941863541666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45985.941863541666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45985.941863541666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45985.941863541666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45985.941863541666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45985.941863541666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45985.941863541666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45985.941863541666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45985.941863541666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45985.941863541666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45985.941863541666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45985.941863541666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45985.941863541666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45985.941863541666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45985.941863541666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45985.941863541666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45985.941863541666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45985.941863541666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45985.941863541666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45985.941863541666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45985.941863541666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45985.941863541666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45985.941863541666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45985.941863541666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45985.941863541666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45985.941863541666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45985.941863541666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45985.941863541666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45985.941863541666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45985.941863541666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45985.941863541666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45985.941863541666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45985.941863541666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45985.941863541666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45985.941863541666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45985.941863541666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45985.941863541666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45985.941863541666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45985.941863541666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45985.941863541666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45985.941863541666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45985.941863541666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45985.941863541666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45985.941863541666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45985.941863541666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45985.941863541666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45985.941863541666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45985.941863541666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45985.941863541666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45985.941863541666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45985.941863541666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45985.941863541666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45985.941863541666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45985.941863541666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45985.941863541666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45985.941863541666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45985.941863541666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45985.941863541666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45985.941863541666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45985.941863541666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45985.941863541666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45985.941863541666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45985.941863541666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45985.941863541666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45985.941863541666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45985.941863541666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45985.941863541666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45985.941863541666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45985.941863541666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45985.941863541666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45985.941863541666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45985.941863541666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45985.941863541666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45985.941863541666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45985.941863541666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45985.941863541666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45985.941863541666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45985.941863541666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45985.941863541666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45985.941863541666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45985.941863541666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45985.941863541666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45985.941863541666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45985.941863541666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45985.941863541666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45985.941863541666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45985.941863541666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45985.941863541666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45985.941863541666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45985.941863541666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45985.941863541666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45985.941863541666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45985.941863541666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45985.941863541666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45985.941863541666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45985.941863541666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45985.941863541666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45985.941863541666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45985.941863541666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45985.941863541666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45985.941863541666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45985.941863541666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45985.941863541666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45985.941863541666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45985.941863541666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45985.941863541666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45985.941863541666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45985.941863541666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45985.941863541666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45985.941863541666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45985.941863541666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45985.941863541666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45985.941863541666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45985.941863541666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45985.941863541666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45985.941863541666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45985.941863541666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45985.941863541666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45985.941863541666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45985.941863541666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45985.941863541666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45985.941863541666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45985.941863541666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45985.941863541666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45985.941863541666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45985.941863541666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45985.941863541666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45985.941863541666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45985.941863541666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45985.941863541666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45985.941863541666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45985.941863541666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45985.941863541666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45985.941863541666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45985.941863541666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45985.941863541666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45985.941863541666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45985.941863541666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45985.941863541666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45985.941863541666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45985.941863541666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45985.941863541666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45985.941863541666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45985.941863541666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45985.941863541666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45985.941863541666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45985.941863541666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45985.941863541666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45985.941863541666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45985.941863541666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45985.941863541666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45985.941863541666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45985.941863541666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45985.941863541666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45985.941863541666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45985.941863541666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45985.941863541666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45985.941863541666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45985.941863541666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45985.941863541666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45985.941863541666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45985.941863541666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45985.941863541666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45985.941863541666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45985.941863541666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45985.941863541666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45985.941863541666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45985.941863541666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45985.941863541666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45985.941863541666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45985.941863541666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45985.941863541666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45985.941863541666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45985.941863541666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45985.941863541666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45985.941863541666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45985.941863541666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45985.941863541666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45985.941863541666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45985.941863541666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45985.941863541666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45985.941863541666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45985.941863541666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45985.941863541666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45985.941863541666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45985.941863541666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45985.941863541666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45985.941863541666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45985.941863541666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45985.941863541666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45985.941863541666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45985.941863541666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45985.941863541666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45985.941863541666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45985.941863541666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45985.941863541666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45985.941863541666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45985.941863541666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45985.941863541666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45985.941863541666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45985.941863541666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45985.941863541666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45985.941863541666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45985.941863541666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45985.941863541666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45985.941863541666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45985.941863541666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45985.941863541666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45985.941863541666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45985.941863541666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45985.941863541666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45985.941863541666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45985.941863541666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45985.941863541666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45985.941863541666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45985.941863541666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45985.941863541666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45985.941863541666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45985.941863541666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45985.941863541666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45985.941863541666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45985.941863541666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45985.941863541666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45985.941863541666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45985.941863541666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45985.941863541666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45985.941863541666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45985.941863541666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45985.941863541666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45985.941863541666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45985.941863541666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45985.941863541666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45985.941863541666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45985.941863541666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45985.941863541666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45985.941863541666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45985.941863541666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45985.941863541666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45985.941863541666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45985.941863541666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45985.941863541666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45985.941863541666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45985.941863541666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45985.941863541666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45985.941863541666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45985.941863541666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45985.941863541666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45985.941863541666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45985.941863541666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45985.941863541666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45985.941863541666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45985.941863541666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45985.941863541666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45985.941863541666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45985.941863541666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45985.941863541666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45985.941863541666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45985.941863541666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45985.941863541666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45985.941863541666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45985.941863541666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45985.941863541666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45985.941863541666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45985.941863541666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45985.941863541666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45985.941863541666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45985.941863541666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45985.941863541666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45985.941863541666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45985.941863541666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45985.941863541666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45985.941863541666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45985.941863541666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45985.941863541666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45985.941863541666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45985.941863541666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45985.941863541666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45985.941863541666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45985.941863541666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45985.941863541666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45985.941863541666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45985.941863541666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45985.941863541666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45985.941863541666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45985.941863541666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45985.941863541666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45985.941863541666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45985.941863541666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45985.941863541666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45985.941863541666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45985.941863541666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45985.941863541666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45985.941863541666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45985.941863541666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45985.941863541666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45985.941863541666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45985.941863541666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45985.941863541666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45985.941863541666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45985.941863541666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45985.941863541666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45985.941863541666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45985.941863541666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45985.941863541666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45985.941863541666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45985.941863541666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45985.941863541666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45985.941863541666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45985.941863541666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45985.941863541666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45985.941863541666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45985.941863541666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45985.941863541666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45985.941863541666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45985.941863541666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45985.941863541666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45985.941863541666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45985.941863541666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45985.941863541666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45985.941863541666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45985.941863541666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45985.941863541666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45985.941863541666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45985.941863541666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45985.941863541666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45985.941863541666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45985.941863541666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45985.941863541666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45985.941863541666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45985.941863541666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45985.941863541666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45985.941863541666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45985.941863541666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45985.941863541666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45985.941863541666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45985.941863541666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45985.941863541666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45985.941863541666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45985.941863541666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45985.941863541666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45985.941863541666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45985.941863541666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45985.941863541666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45985.941863541666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45985.941863541666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45985.941863541666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45985.941863541666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45985.941863541666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45985.941863541666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45985.941863541666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45985.941863541666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45985.941863541666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45985.941863541666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45985.941863541666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45985.941863541666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45985.941863541666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45985.941863541666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45985.941863541666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45985.941863541666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45985.941863541666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45985.941863541666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45985.941863541666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45985.941863541666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45985.941863541666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45985.941863541666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45985.941863541666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45985.941863541666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45985.941863541666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45985.941863541666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45985.941863541666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45985.941863541666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45985.941863541666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45985.941863541666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45985.941863541666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45985.941863541666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45985.941863541666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45985.941863541666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45985.941863541666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45985.941863541666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45985.941863541666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45985.941863541666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45985.941863541666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45985.941863541666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45985.941863541666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45985.941863541666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45985.941863541666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45985.941863541666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45985.941863541666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45985.941863541666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45985.941863541666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45985.941863541666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45985.941863541666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45985.941863541666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45985.941863541666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45985.941863541666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45985.941863541666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45985.941863541666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45985.941863541666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45985.941863541666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45985.941863541666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45985.941863541666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45985.941863541666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45985.941863541666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45985.941863541666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45985.941863541666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45985.941863541666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45985.941863541666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45985.941863541666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45985.941863541666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45985.941863541666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45985.941863541666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45985.941863541666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45985.941863541666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45985.941863541666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45985.941863541666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45985.941863541666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45985.941863541666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45985.941863541666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45985.941863541666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45985.941863541666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45985.941863541666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45985.941863541666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45985.941863541666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45985.941863541666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45985.941863541666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45985.941863541666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45985.941863541666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45985.941863541666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45985.941863541666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45985.941863541666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45985.941863541666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45985.941863541666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45985.941863541666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45985.941863541666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45985.941863541666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45985.941863541666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45985.941863541666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45985.941863541666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45985.941863541666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45985.941863541666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45985.941863541666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45985.941863541666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45985.941863541666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45985.941863541666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45985.941863541666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45985.941863541666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45985.941863541666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45985.941863541666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45985.941863541666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45985.941863541666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45985.941863541666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45985.941863541666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45985.941863541666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45985.941863541666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45985.941863541666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45985.941863541666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45985.941863541666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45985.941863541666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45985.941863541666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45985.941863541666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45985.941863541666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45985.941863541666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45985.941863541666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45985.941863541666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45985.941863541666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45985.941863541666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45985.941863541666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45985.941863541666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45985.941863541666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45985.941863541666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45985.941863541666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45985.941863541666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45985.941863541666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45985.941863541666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45985.941863541666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45985.941863541666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45985.941863541666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45985.941863541666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45985.941863541666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45985.941863541666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45985.941863541666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45985.941863541666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45985.941863541666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45985.941863541666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45985.941863541666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45985.941863541666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45985.941863541666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45985.941863541666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45985.941863541666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45985.941863541666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45985.941863541666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45985.941863541666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45985.941863541666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45985.941863541666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45985.941863541666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45985.941863541666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45985.941863541666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45985.941863541666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45985.941863541666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45985.941863541666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45985.941863541666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45985.941863541666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45985.941863541666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45985.941863541666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45985.941863541666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45985.941863541666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45985.941863541666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45985.941863541666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45985.941863541666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45985.941863541666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45985.941863541666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45985.941863541666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45985.941863541666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45985.941863541666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45985.941863541666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45985.941863541666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45985.941863541666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45985.941863541666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45985.941863541666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45985.941863541666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45985.941863541666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45985.941863541666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45985.941863541666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45985.941863541666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45985.941863541666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45985.941863541666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45985.941863541666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45985.941863541666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45985.941863541666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45985.941863541666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45985.941863541666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45985.941863541666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45985.941863541666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45985.941863541666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45985.941863541666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45985.941863541666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45985.941863541666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45985.941863541666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45985.941863541666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45985.941863541666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45985.941863541666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45985.941863541666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45985.941863541666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45985.941863541666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45985.941863541666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45985.941863541666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45985.941863541666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45985.941863541666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45985.941863541666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45985.941863541666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45985.941863541666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45985.941863541666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45985.941863541666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45985.941863541666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45985.941863541666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45985.941863541666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45985.941863541666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45985.941863541666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45985.941863541666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45985.941863541666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45985.941863541666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45985.941863541666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45985.941863541666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45985.941863541666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45985.941863541666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45985.941863541666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45985.941863541666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45985.941863541666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45985.941863541666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45985.941863541666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45985.941863541666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45985.941863541666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45985.941863541666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45985.941863541666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45985.941863541666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45985.941863541666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45985.941863541666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45985.941863541666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45985.941863541666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45985.941863541666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45985.941863541666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45985.941863541666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45985.941863541666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45985.941863541666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45985.941863541666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45985.941863541666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45985.941863541666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45985.941863541666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45985.941863541666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45985.941863541666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45985.941863541666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45985.941863541666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45985.941863541666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45985.941863541666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45985.941863541666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45985.941863541666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45985.941863541666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45985.941863541666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45985.941863541666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45985.941863541666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45985.941863541666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45985.941863541666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45985.941863541666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45985.941863541666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45985.941863541666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45985.941863541666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45985.941863541666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45985.941863541666</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282.46114594906976</v>
      </c>
      <c r="H2" s="95">
        <v>45703.474768518521</v>
      </c>
      <c r="I2" s="95" t="str">
        <f>IFERROR(VLOOKUP(D2,DB!A:F,6,0),"")</f>
        <v>SCECO</v>
      </c>
      <c r="J2" s="95" t="str">
        <f>IFERROR(VLOOKUP(D2,DB!A:G,7,0),"")</f>
        <v>Dead</v>
      </c>
      <c r="K2" s="97" t="s">
        <v>39116</v>
      </c>
      <c r="L2" s="91" t="str">
        <f>IFERROR(VLOOKUP(D2,DB!A:I,9,0),"")</f>
        <v>Latis</v>
      </c>
    </row>
    <row r="3" spans="1:16" ht="15" customHeight="1">
      <c r="A3" s="113" t="s">
        <v>39117</v>
      </c>
      <c r="B3" s="113" t="str">
        <f>IFERROR(VLOOKUP(D3,DB!A:K,11,0),"")</f>
        <v>R4</v>
      </c>
      <c r="C3" s="93">
        <v>3</v>
      </c>
      <c r="D3" s="91" t="s">
        <v>38898</v>
      </c>
      <c r="E3" s="94" t="s">
        <v>39021</v>
      </c>
      <c r="F3" s="95">
        <v>45985.826608796298</v>
      </c>
      <c r="G3" s="96">
        <f t="shared" ref="G3:G7" ca="1" si="0">IFERROR(NOW()-F3,"")</f>
        <v>0.11525474536756519</v>
      </c>
      <c r="H3" s="95">
        <v>45985.805798611109</v>
      </c>
      <c r="I3" s="113" t="str">
        <f>IFERROR(VLOOKUP(D3,DB!A:F,6,0),"")</f>
        <v>Generator-SG</v>
      </c>
      <c r="J3" s="113" t="str">
        <f>IFERROR(VLOOKUP(D3,DB!A:G,7,0),"")</f>
        <v>Dead</v>
      </c>
      <c r="K3" s="97" t="s">
        <v>39118</v>
      </c>
      <c r="L3" s="91" t="str">
        <f>IFERROR(VLOOKUP(D3,DB!A:I,9,0),"")</f>
        <v>Latis</v>
      </c>
    </row>
    <row r="4" spans="1:16" ht="15" customHeight="1">
      <c r="A4" s="113" t="s">
        <v>39119</v>
      </c>
      <c r="B4" s="113" t="str">
        <f>IFERROR(VLOOKUP(D4,DB!A:K,11,0),"")</f>
        <v>R4</v>
      </c>
      <c r="C4" s="93">
        <v>1</v>
      </c>
      <c r="D4" s="91" t="s">
        <v>34920</v>
      </c>
      <c r="E4" s="94"/>
      <c r="F4" s="95"/>
      <c r="G4" s="96">
        <f t="shared" ca="1" si="0"/>
        <v>45985.941863541666</v>
      </c>
      <c r="H4" s="95">
        <v>45985.856458333335</v>
      </c>
      <c r="I4" s="113" t="str">
        <f>IFERROR(VLOOKUP(D4,DB!A:F,6,0),"")</f>
        <v>SCECO</v>
      </c>
      <c r="J4" s="113" t="str">
        <f>IFERROR(VLOOKUP(D4,DB!A:G,7,0),"")</f>
        <v>Vandalized</v>
      </c>
      <c r="K4" s="97" t="s">
        <v>39120</v>
      </c>
      <c r="L4" s="91" t="str">
        <f>IFERROR(VLOOKUP(D4,DB!A:I,9,0),"")</f>
        <v>Latis</v>
      </c>
    </row>
    <row r="5" spans="1:16" ht="15" customHeight="1">
      <c r="A5" s="113"/>
      <c r="B5" s="113" t="str">
        <f>IFERROR(VLOOKUP(D5,DB!A:K,11,0),"")</f>
        <v/>
      </c>
      <c r="C5" s="93"/>
      <c r="D5" s="91"/>
      <c r="E5" s="94"/>
      <c r="F5" s="95"/>
      <c r="G5" s="96">
        <f t="shared" ca="1" si="0"/>
        <v>45985.941863541666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45985.941863541666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45985.941863541666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71" ca="1" si="1">IFERROR(NOW()-F8,"")</f>
        <v>45985.941863541666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45985.941863541666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45985.941863541666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45985.941863541666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45985.941863541666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45985.941863541666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45985.941863541666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45985.941863541666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45985.941863541666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45985.941863541666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45985.941863541666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45985.941863541666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45985.941863541666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45985.941863541666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45985.941863541666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45985.941863541666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45985.941863541666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45985.941863541666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45985.941863541666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45985.941863541666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45985.941863541666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45985.941863541666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45985.941863541666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45985.941863541666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45985.941863541666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45985.941863541666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45985.941863541666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45985.941863541666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45985.941863541666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45985.941863541666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45985.941863541666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45985.941863541666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45985.941863541666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45985.941863541666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45985.941863541666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45985.941863541666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45985.941863541666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45985.941863541666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45985.941863541666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45985.941863541666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45985.941863541666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45985.941863541666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45985.941863541666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45985.941863541666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45985.941863541666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45985.941863541666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45985.941863541666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45985.941863541666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45985.941863541666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45985.941863541666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45985.941863541666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45985.941863541666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45985.941863541666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45985.941863541666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45985.941863541666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45985.941863541666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45985.941863541666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45985.941863541666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45985.941863541666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45985.941863541666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45985.941863541666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45985.941863541666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45985.941863541666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45985.941863541666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2">IFERROR(NOW()-F72,"")</f>
        <v>45985.941863541666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45985.941863541666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45985.941863541666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45985.941863541666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45985.941863541666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45985.941863541666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45985.941863541666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45985.941863541666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45985.941863541666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45985.941863541666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45985.941863541666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45985.941863541666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45985.941863541666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45985.941863541666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45985.941863541666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45985.941863541666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45985.941863541666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45985.941863541666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45985.941863541666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45985.941863541666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45985.941863541666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45985.941863541666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45985.941863541666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45985.941863541666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45985.941863541666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45985.941863541666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45985.941863541666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45985.941863541666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45985.941863541666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45985.941863541666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45985.941863541666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45985.941863541666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45985.941863541666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45985.941863541666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45985.941863541666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45985.941863541666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45985.941863541666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45985.941863541666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45985.941863541666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45985.941863541666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45985.941863541666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45985.941863541666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45985.941863541666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45985.941863541666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45985.941863541666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45985.941863541666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45985.941863541666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45985.941863541666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45985.941863541666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45985.941863541666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45985.941863541666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45985.941863541666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45985.941863541666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45985.941863541666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45985.941863541666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45985.941863541666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45985.941863541666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45985.941863541666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45985.941863541666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45985.941863541666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45985.941863541666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45985.941863541666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45985.941863541666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45985.941863541666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3">IFERROR(NOW()-F136,"")</f>
        <v>45985.941863541666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45985.941863541666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45985.941863541666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45985.941863541666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45985.941863541666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45985.941863541666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45985.941863541666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45985.941863541666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45985.941863541666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45985.941863541666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45985.941863541666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45985.941863541666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45985.941863541666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45985.941863541666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45985.941863541666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45985.941863541666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45985.941863541666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45985.941863541666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45985.941863541666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45985.941863541666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45985.941863541666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45985.941863541666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45985.941863541666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45985.941863541666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45985.941863541666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45985.941863541666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45985.941863541666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45985.941863541666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45985.941863541666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45985.941863541666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45985.941863541666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45985.941863541666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45985.941863541666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45985.941863541666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45985.941863541666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45985.941863541666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45985.941863541666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45985.941863541666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45985.941863541666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45985.941863541666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45985.941863541666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45985.941863541666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45985.941863541666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45985.941863541666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45985.941863541666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45985.941863541666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45985.941863541666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45985.941863541666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45985.941863541666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45985.941863541666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45985.941863541666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45985.941863541666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45985.941863541666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45985.941863541666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45985.941863541666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45985.941863541666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45985.941863541666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45985.941863541666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45985.941863541666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45985.941863541666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45985.941863541666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45985.941863541666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45985.941863541666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45985.941863541666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4">IFERROR(NOW()-F200,"")</f>
        <v>45985.941863541666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45985.941863541666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45985.941863541666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45985.941863541666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45985.941863541666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45985.941863541666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45985.941863541666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45985.941863541666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45985.941863541666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45985.941863541666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45985.941863541666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45985.941863541666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45985.941863541666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45985.941863541666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45985.941863541666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45985.941863541666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45985.941863541666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45985.941863541666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45985.941863541666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45985.941863541666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45985.941863541666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45985.941863541666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45985.941863541666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45985.941863541666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45985.941863541666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45985.941863541666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45985.941863541666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45985.941863541666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45985.941863541666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45985.941863541666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45985.941863541666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45985.941863541666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45985.941863541666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45985.941863541666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45985.941863541666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45985.941863541666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45985.941863541666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45985.941863541666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45985.941863541666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45985.941863541666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45985.941863541666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45985.941863541666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45985.941863541666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45985.941863541666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45985.941863541666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45985.941863541666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45985.941863541666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45985.941863541666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45985.941863541666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45985.941863541666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45985.941863541666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45985.941863541666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45985.941863541666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45985.941863541666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45985.941863541666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45985.941863541666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45985.941863541666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45985.941863541666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45985.941863541666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45985.941863541666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45985.941863541666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45985.941863541666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45985.941863541666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45985.941863541666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5">IFERROR(NOW()-F264,"")</f>
        <v>45985.941863541666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45985.941863541666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45985.941863541666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45985.941863541666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45985.941863541666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45985.941863541666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45985.941863541666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45985.941863541666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45985.941863541666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45985.941863541666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45985.941863541666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45985.941863541666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45985.941863541666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45985.941863541666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45985.941863541666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45985.941863541666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45985.941863541666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45985.941863541666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45985.941863541666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45985.941863541666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45985.941863541666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45985.941863541666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45985.941863541666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45985.941863541666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45985.941863541666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45985.941863541666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45985.941863541666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45985.941863541666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45985.941863541666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45985.941863541666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45985.941863541666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45985.941863541666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45985.941863541666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45985.941863541666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45985.941863541666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45985.941863541666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45985.941863541666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45985.941863541666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45985.941863541666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45985.941863541666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45985.941863541666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45985.941863541666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45985.941863541666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45985.941863541666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45985.941863541666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45985.941863541666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45985.941863541666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45985.941863541666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45985.941863541666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45985.941863541666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45985.941863541666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45985.941863541666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45985.941863541666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45985.941863541666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45985.941863541666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45985.941863541666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45985.941863541666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45985.941863541666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45985.941863541666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45985.941863541666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45985.941863541666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45985.941863541666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45985.941863541666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45985.941863541666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73" ca="1" si="6">IFERROR(NOW()-F328,"")</f>
        <v>45985.941863541666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45985.941863541666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45985.941863541666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45985.941863541666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45985.941863541666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45985.941863541666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45985.941863541666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45985.941863541666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45985.941863541666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45985.941863541666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45985.941863541666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45985.941863541666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45985.941863541666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45985.941863541666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45985.941863541666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45985.941863541666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45985.941863541666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45985.941863541666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45985.941863541666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45985.941863541666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45985.941863541666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45985.941863541666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45985.941863541666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45985.941863541666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45985.941863541666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45985.941863541666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45985.941863541666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45985.941863541666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45985.941863541666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45985.941863541666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45985.941863541666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45985.941863541666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45985.941863541666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45985.941863541666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45985.941863541666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45985.941863541666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45985.941863541666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45985.941863541666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45985.941863541666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45985.941863541666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45985.941863541666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45985.941863541666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45985.941863541666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45985.941863541666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45985.941863541666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45985.941863541666</v>
      </c>
      <c r="H373" s="95"/>
      <c r="I373" s="113" t="str">
        <f>IFERROR(VLOOKUP(D373,DB!A:F,6,0),"")</f>
        <v/>
      </c>
      <c r="J373" s="113" t="str">
        <f>IFERROR(VLOOKUP(D373,DB!A:G,7,0),"")</f>
        <v/>
      </c>
      <c r="K373" s="97"/>
      <c r="L373" s="91" t="str">
        <f>IFERROR(VLOOKUP(D373,DB!A:I,9,0),"")</f>
        <v/>
      </c>
    </row>
  </sheetData>
  <dataValidations count="2">
    <dataValidation allowBlank="1" showInputMessage="1" showErrorMessage="1" sqref="E1" xr:uid="{A4F81451-56CC-4543-9497-104C4E44EE4B}"/>
    <dataValidation type="list" allowBlank="1" showInputMessage="1" showErrorMessage="1" sqref="E2:E3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tabSelected="1" workbookViewId="0">
      <selection activeCell="H11" sqref="H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94.109803356477642</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39102</v>
      </c>
      <c r="F3" s="38">
        <v>45926.188877314817</v>
      </c>
      <c r="G3" s="108">
        <f t="shared" ref="G3" ca="1" si="0">IFERROR(NOW()-F3,"")</f>
        <v>59.752986226849316</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39102</v>
      </c>
      <c r="F4" s="110">
        <v>45948.661111111112</v>
      </c>
      <c r="G4" s="111">
        <f t="shared" ref="G4" ca="1" si="1">IFERROR(NOW()-F4,"")</f>
        <v>37.280752430553548</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4.5685649305523839</v>
      </c>
      <c r="H5" s="122">
        <v>45981.360798611109</v>
      </c>
      <c r="I5" s="109" t="str">
        <f>IFERROR(VLOOKUP(D5,DB!A:F,6,0),"")</f>
        <v>SCECO</v>
      </c>
      <c r="J5" s="109" t="str">
        <f>IFERROR(VLOOKUP(D5,DB!A:G,7,0),"")</f>
        <v>Dead</v>
      </c>
      <c r="K5" s="109" t="s">
        <v>39128</v>
      </c>
      <c r="L5" s="109" t="str">
        <f>IFERROR(VLOOKUP(D5,DB!A:I,9,0),"")</f>
        <v>Latis</v>
      </c>
    </row>
    <row r="6" spans="1:13">
      <c r="A6" s="109" t="s">
        <v>39129</v>
      </c>
      <c r="B6" s="109" t="str">
        <f>IFERROR(VLOOKUP(D6,DB!A:K,11,0),"")</f>
        <v>R5</v>
      </c>
      <c r="C6" s="109">
        <v>3</v>
      </c>
      <c r="D6" s="109" t="s">
        <v>35449</v>
      </c>
      <c r="E6" s="109" t="s">
        <v>39102</v>
      </c>
      <c r="F6" s="109" t="s">
        <v>39130</v>
      </c>
      <c r="G6" s="111" t="str">
        <f ca="1">IFERROR(NOW()-F6,"")</f>
        <v/>
      </c>
      <c r="H6" s="122">
        <v>45985.908877314818</v>
      </c>
      <c r="I6" s="109" t="str">
        <f>IFERROR(VLOOKUP(D6,DB!A:F,6,0),"")</f>
        <v>Generator-SG</v>
      </c>
      <c r="J6" s="109" t="str">
        <f>IFERROR(VLOOKUP(D6,DB!A:G,7,0),"")</f>
        <v>Good</v>
      </c>
      <c r="K6" s="109" t="s">
        <v>39131</v>
      </c>
      <c r="L6" s="109" t="str">
        <f>IFERROR(VLOOKUP(D6,DB!A:I,9,0),"")</f>
        <v>Latis</v>
      </c>
    </row>
    <row r="7" spans="1:13">
      <c r="A7" s="109" t="s">
        <v>39132</v>
      </c>
      <c r="B7" s="109" t="str">
        <f>IFERROR(VLOOKUP(D7,DB!A:K,11,0),"")</f>
        <v>R5</v>
      </c>
      <c r="C7" s="109">
        <v>1</v>
      </c>
      <c r="D7" s="109" t="s">
        <v>32330</v>
      </c>
      <c r="E7" s="109" t="s">
        <v>39021</v>
      </c>
      <c r="F7" s="122">
        <v>45985.930601851855</v>
      </c>
      <c r="G7" s="111">
        <f ca="1">IFERROR(NOW()-F7,"")</f>
        <v>1.1261689811362885E-2</v>
      </c>
      <c r="H7" s="122">
        <v>45985.920300925929</v>
      </c>
      <c r="I7" s="109" t="str">
        <f>IFERROR(VLOOKUP(D7,DB!A:F,6,0),"")</f>
        <v>SCECO</v>
      </c>
      <c r="J7" s="109" t="str">
        <f>IFERROR(VLOOKUP(D7,DB!A:G,7,0),"")</f>
        <v>Dead</v>
      </c>
      <c r="K7" s="109" t="s">
        <v>39131</v>
      </c>
      <c r="L7" s="109" t="str">
        <f>IFERROR(VLOOKUP(D7,DB!A:I,9,0),"")</f>
        <v>Latis</v>
      </c>
    </row>
    <row r="8" spans="1:13">
      <c r="A8" s="109" t="s">
        <v>39133</v>
      </c>
      <c r="B8" s="109" t="str">
        <f>IFERROR(VLOOKUP(D8,DB!A:K,11,0),"")</f>
        <v>R5</v>
      </c>
      <c r="C8" s="109">
        <v>1</v>
      </c>
      <c r="D8" s="109" t="s">
        <v>32245</v>
      </c>
      <c r="E8" s="109" t="s">
        <v>39021</v>
      </c>
      <c r="F8" s="109"/>
      <c r="G8" s="111">
        <f ca="1">IFERROR(NOW()-F8,"")</f>
        <v>45985.941863541666</v>
      </c>
      <c r="H8" s="122">
        <v>45985.762777777774</v>
      </c>
      <c r="I8" s="109" t="str">
        <f>IFERROR(VLOOKUP(D8,DB!A:F,6,0),"")</f>
        <v>SCECO</v>
      </c>
      <c r="J8" s="109" t="str">
        <f>IFERROR(VLOOKUP(D8,DB!A:G,7,0),"")</f>
        <v>Dead</v>
      </c>
      <c r="K8" s="109" t="s">
        <v>39131</v>
      </c>
      <c r="L8" s="109" t="str">
        <f>IFERROR(VLOOKUP(D8,DB!A:I,9,0),"")</f>
        <v>Latis</v>
      </c>
    </row>
    <row r="9" spans="1:13">
      <c r="A9" s="109"/>
      <c r="B9" s="109" t="str">
        <f>IFERROR(VLOOKUP(D9,DB!A:K,11,0),"")</f>
        <v/>
      </c>
      <c r="C9" s="109"/>
      <c r="D9" s="109"/>
      <c r="E9" s="109"/>
      <c r="F9" s="109"/>
      <c r="G9" s="111">
        <f ca="1">IFERROR(NOW()-F9,"")</f>
        <v>45985.941863541666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45985.941863541666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45985.941863541666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45985.941863541666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45985.941863541666</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45985.941863541666</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45985.941863541666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45985.941863541666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45985.941863541666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45985.941863541666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45985.941863541666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45985.941863541666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45985.941863541666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45985.941863541666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45985.941863541666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45985.941863541666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45985.941863541666</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45985.941863541666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45985.941863541666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45985.941863541666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45985.941863541666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45985.941863541666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45985.941863541666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45985.941863541666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45985.941863541666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45985.941863541666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45985.941863541666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45985.941863541666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45985.941863541666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45985.941863541666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45985.941863541666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45985.941863541666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45985.941863541666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45985.941863541666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45985.941863541666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45985.941863541666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45985.941863541666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45985.941863541666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45985.941863541666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45985.941863541666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45985.941863541666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45985.941863541666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45985.941863541666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45985.941863541666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45985.941863541666</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4"/>
      <c r="B2" s="137" t="str">
        <f>IFERROR(VLOOKUP(D2,DB!A:K,11,0),"")</f>
        <v/>
      </c>
      <c r="C2" s="138"/>
      <c r="D2" s="137" t="s">
        <v>39134</v>
      </c>
      <c r="E2" s="109"/>
      <c r="F2" s="155"/>
      <c r="G2" s="75">
        <f ca="1">IFERROR(NOW()-F2,"-")</f>
        <v>45985.941863541666</v>
      </c>
      <c r="H2" s="15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45985.941863541666</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45985.941863541666</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45985.941863541666</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45985.941863541666</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45985.941863541666</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45985.941863541666</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45985.941863541666</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45985.941863541666</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45985.941863541666</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45985.941863541666</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45985.941863541666</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45985.941863541666</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45985.941863541666</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45985.941863541666</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45985.941863541666</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45985.941863541666</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45985.941863541666</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45985.941863541666</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45985.941863541666</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45985.941863541666</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45985.941863541666</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45985.941863541666</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45985.941863541666</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45985.941863541666</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45985.941863541666</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45985.941863541666</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45985.941863541666</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45985.941863541666</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45985.941863541666</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45985.941863541666</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45985.941863541666</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45985.941863541666</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45985.941863541666</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45985.941863541666</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45985.941863541666</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45985.941863541666</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45985.941863541666</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45985.941863541666</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45985.941863541666</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45985.941863541666</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45985.941863541666</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45985.941863541666</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2025-11-24T19:36:18Z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